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560" tabRatio="544" firstSheet="4" activeTab="6"/>
  </bookViews>
  <sheets>
    <sheet name="Fall 1995" sheetId="1" r:id="rId1"/>
    <sheet name="Spring 1996" sheetId="2" r:id="rId2"/>
    <sheet name="FY96" sheetId="3" r:id="rId3"/>
    <sheet name="Fall 1996" sheetId="4" r:id="rId4"/>
    <sheet name="Spring 1997" sheetId="5" r:id="rId5"/>
    <sheet name="FY97" sheetId="6" r:id="rId6"/>
    <sheet name="FY96 &amp; FY97 Total" sheetId="7" r:id="rId7"/>
    <sheet name="FY96 &amp; FY97 AVG." sheetId="8" r:id="rId8"/>
    <sheet name="Summ. I 96" sheetId="9" r:id="rId9"/>
    <sheet name="Summ II 96" sheetId="10" r:id="rId10"/>
    <sheet name="Summ I 95" sheetId="11" r:id="rId11"/>
    <sheet name="Summ II 95" sheetId="12" r:id="rId12"/>
    <sheet name="Total Summer-95 &amp; 96" sheetId="13" r:id="rId13"/>
    <sheet name="AVG Summer-95 &amp; 96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<sst xmlns="http://schemas.openxmlformats.org/spreadsheetml/2006/main" count="2476" uniqueCount="246">
  <si>
    <t>Tuition Assessed and Waived for all Students</t>
  </si>
  <si>
    <t>Division of Management Information PN 97106</t>
  </si>
  <si>
    <t>FALL 1995</t>
  </si>
  <si>
    <t xml:space="preserve"> 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</si>
  <si>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</si>
  <si>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</si>
  <si>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</si>
  <si>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</si>
  <si>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</si>
  <si>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</si>
  <si>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</si>
  <si>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</si>
  <si>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</si>
  <si>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</si>
  <si>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Reguar</t>
  </si>
  <si>
    <t>Recovery</t>
  </si>
  <si>
    <t>College</t>
  </si>
  <si>
    <t>Tuition</t>
  </si>
  <si>
    <t>entials</t>
  </si>
  <si>
    <t>Campus</t>
  </si>
  <si>
    <t>15</t>
  </si>
  <si>
    <t>AGR, CONSUMER, &amp; ENV</t>
  </si>
  <si>
    <t>17</t>
  </si>
  <si>
    <t>COMMERCE &amp; BUSINESS</t>
  </si>
  <si>
    <t>20</t>
  </si>
  <si>
    <t>EDUCATION</t>
  </si>
  <si>
    <t>22</t>
  </si>
  <si>
    <t>ENGINEERING</t>
  </si>
  <si>
    <t>24</t>
  </si>
  <si>
    <t>FINE &amp; APPLIED ARTS</t>
  </si>
  <si>
    <t>28</t>
  </si>
  <si>
    <t>COLLEGE OF COMMUNICA</t>
  </si>
  <si>
    <t>30</t>
  </si>
  <si>
    <t>LAW</t>
  </si>
  <si>
    <t>32</t>
  </si>
  <si>
    <t>LIBERAL ARTS &amp; SCIEN</t>
  </si>
  <si>
    <t>36</t>
  </si>
  <si>
    <t>APPLIED LIFE STUDIES</t>
  </si>
  <si>
    <t>44</t>
  </si>
  <si>
    <t>VETERINARY MEDICINE</t>
  </si>
  <si>
    <t>52</t>
  </si>
  <si>
    <t>INSTITUTE OF AVIATIO</t>
  </si>
  <si>
    <t>60</t>
  </si>
  <si>
    <t>LABOR &amp; INDUSTRIAL R</t>
  </si>
  <si>
    <t>68</t>
  </si>
  <si>
    <t>SCHOOL OF SOCIAL WOR</t>
  </si>
  <si>
    <t>74</t>
  </si>
  <si>
    <t>LIBRARY &amp; INFORMATIO</t>
  </si>
  <si>
    <t>ALL</t>
  </si>
  <si>
    <t>1501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</si>
  <si>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</si>
  <si>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</si>
  <si>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</si>
  <si>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</si>
  <si>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</si>
  <si>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</si>
  <si>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</si>
  <si>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</si>
  <si>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</si>
  <si>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</si>
  <si>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</si>
  <si>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</si>
  <si>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</si>
  <si>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</si>
  <si>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1567</t>
  </si>
  <si>
    <t>NUTRITIONAL SCIENCES</t>
  </si>
  <si>
    <t>1701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</si>
  <si>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</si>
  <si>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</si>
  <si>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</si>
  <si>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</si>
  <si>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</si>
  <si>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</si>
  <si>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</si>
  <si>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</si>
  <si>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</si>
  <si>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</si>
  <si>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</si>
  <si>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</si>
  <si>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</si>
  <si>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</si>
  <si>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</si>
  <si>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</si>
  <si>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</si>
  <si>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</si>
  <si>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</si>
  <si>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</si>
  <si>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</si>
  <si>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</si>
  <si>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</si>
  <si>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VOCATIONAL &amp; TECHNIC</t>
  </si>
  <si>
    <t>2201</t>
  </si>
  <si>
    <t>ENGINEERING ADMINIST</t>
  </si>
  <si>
    <t>2205</t>
  </si>
  <si>
    <t>AERONAUT &amp; ASTRONAUT</t>
  </si>
  <si>
    <t>2217</t>
  </si>
  <si>
    <t>COMPUTER SCIENCE</t>
  </si>
  <si>
    <t>2220</t>
  </si>
  <si>
    <t>CIVIL ENGINEERING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</si>
  <si>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</si>
  <si>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</si>
  <si>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</si>
  <si>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</si>
  <si>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</si>
  <si>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</si>
  <si>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</si>
  <si>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</si>
  <si>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2253</t>
  </si>
  <si>
    <t>NUCLEAR ENGINEERING</t>
  </si>
  <si>
    <t>2255</t>
  </si>
  <si>
    <t>PHYSICS</t>
  </si>
  <si>
    <t>2260</t>
  </si>
  <si>
    <t>THEORETICAL &amp; APPLIE</t>
  </si>
  <si>
    <t>2401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</si>
  <si>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</si>
  <si>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</si>
  <si>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</si>
  <si>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</si>
  <si>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</si>
  <si>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</si>
  <si>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</si>
  <si>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</si>
  <si>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</si>
  <si>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</si>
  <si>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</si>
  <si>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</si>
  <si>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</si>
  <si>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</si>
  <si>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</si>
  <si>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</si>
  <si>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</si>
  <si>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</si>
  <si>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</si>
  <si>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</si>
  <si>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</si>
  <si>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</si>
  <si>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</si>
  <si>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</si>
  <si>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</si>
  <si>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</si>
  <si>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</si>
  <si>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</si>
  <si>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</si>
  <si>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</si>
  <si>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</si>
  <si>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3210</t>
  </si>
  <si>
    <t>ASTRONOMY</t>
  </si>
  <si>
    <t>3212</t>
  </si>
  <si>
    <t>ATMOSPHERIC SCIENCES</t>
  </si>
  <si>
    <t>3216</t>
  </si>
  <si>
    <t>PLANT BIOLOGY</t>
  </si>
  <si>
    <t>3222</t>
  </si>
  <si>
    <t>CLASSICS</t>
  </si>
  <si>
    <t>3224</t>
  </si>
  <si>
    <t>COMPARATIVE LITERATU</t>
  </si>
  <si>
    <t>3225</t>
  </si>
  <si>
    <t>ENGLISH</t>
  </si>
  <si>
    <t>3226</t>
  </si>
  <si>
    <t>ENGLISH AS AN INTL L</t>
  </si>
  <si>
    <t>3227</t>
  </si>
  <si>
    <t>ECOLOGY ETHOLOGY &amp; E</t>
  </si>
  <si>
    <t>3228</t>
  </si>
  <si>
    <t>ENTOMOLOGY</t>
  </si>
  <si>
    <t>3231</t>
  </si>
  <si>
    <t>FRENCH</t>
  </si>
  <si>
    <t>3243</t>
  </si>
  <si>
    <t>GEOGRAPHY</t>
  </si>
  <si>
    <t>3246</t>
  </si>
  <si>
    <t>GEOLOGY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</si>
  <si>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</si>
  <si>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</si>
  <si>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</si>
  <si>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</si>
  <si>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</si>
  <si>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</si>
  <si>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</si>
  <si>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</si>
  <si>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</si>
  <si>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SCHOOL OF LIFE SCIEN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</si>
  <si>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</si>
  <si>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</si>
  <si>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</si>
  <si>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</si>
  <si>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</si>
  <si>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</si>
  <si>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</si>
  <si>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</si>
  <si>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3263</t>
  </si>
  <si>
    <t>POLITICAL SCIENCE</t>
  </si>
  <si>
    <t>3265</t>
  </si>
  <si>
    <t>RUSSIAN &amp; E EUROPEAN</t>
  </si>
  <si>
    <t>3266</t>
  </si>
  <si>
    <t>PSYCHOLOGY</t>
  </si>
  <si>
    <t>3267</t>
  </si>
  <si>
    <t>RELIGIOUS STUDIES</t>
  </si>
  <si>
    <t>3268</t>
  </si>
  <si>
    <t>SLAVIC LANGUAGES &amp; L</t>
  </si>
  <si>
    <t>3269</t>
  </si>
  <si>
    <t>SOCIOLOGY</t>
  </si>
  <si>
    <t>3272</t>
  </si>
  <si>
    <t>SPANISH, ITALIAN &amp; P</t>
  </si>
  <si>
    <t>3274</t>
  </si>
  <si>
    <t>SPEECH COMMUNICATION</t>
  </si>
  <si>
    <t>3283</t>
  </si>
  <si>
    <t>STATISTICS</t>
  </si>
  <si>
    <t>3285</t>
  </si>
  <si>
    <t>BIOCHEMISTRY</t>
  </si>
  <si>
    <t>3286</t>
  </si>
  <si>
    <t>CHEMISTRY</t>
  </si>
  <si>
    <t>3288</t>
  </si>
  <si>
    <t>CHEMICAL ENGINEERING</t>
  </si>
  <si>
    <t>3605</t>
  </si>
  <si>
    <t>COMMMUNITY HEALTH</t>
  </si>
  <si>
    <t>3615</t>
  </si>
  <si>
    <t>KINESIOLOGY</t>
  </si>
  <si>
    <t>3625</t>
  </si>
  <si>
    <t>LEISURE STUDIES</t>
  </si>
  <si>
    <t>3640</t>
  </si>
  <si>
    <t>SPEECH &amp; HEARING SCI</t>
  </si>
  <si>
    <t>4401</t>
  </si>
  <si>
    <t>VET MEDICINE ADMINIS</t>
  </si>
  <si>
    <t>4405</t>
  </si>
  <si>
    <t>VETERINARY BIOSCIENC</t>
  </si>
  <si>
    <t>4420</t>
  </si>
  <si>
    <t>VET CLINICAL MEDICIN</t>
  </si>
  <si>
    <t>4430</t>
  </si>
  <si>
    <t>VET PATHOBIOLOGY</t>
  </si>
  <si>
    <t>5210</t>
  </si>
  <si>
    <t>6010</t>
  </si>
  <si>
    <t>6810</t>
  </si>
  <si>
    <t>7410</t>
  </si>
  <si>
    <t>Spring 1996</t>
  </si>
  <si>
    <t>TOTAL TUITION</t>
  </si>
  <si>
    <t>FY96-FALL &amp; SPRING</t>
  </si>
  <si>
    <t>FALL 1996</t>
  </si>
  <si>
    <t>1710</t>
  </si>
  <si>
    <t>EXECUTIVE MBA PROGRA</t>
  </si>
  <si>
    <t>Spring 1997</t>
  </si>
  <si>
    <t>Summer I, 1996</t>
  </si>
  <si>
    <t>73</t>
  </si>
  <si>
    <t>CONT ED &amp; PUBLIC SER</t>
  </si>
  <si>
    <t>Summer II, 1996</t>
  </si>
  <si>
    <t>Summer I, 1997</t>
  </si>
  <si>
    <t>Summer II, 1997</t>
  </si>
  <si>
    <t>Summ. Tuition</t>
  </si>
  <si>
    <t>Net of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</si>
</sst>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5" fontId="4" fillId="0" borderId="10" xfId="42" applyNumberFormat="1" applyFont="1" applyBorder="1" applyAlignment="1">
      <alignment horizontal="centerContinuous"/>
    </xf>
    <xf numFmtId="165" fontId="4" fillId="0" borderId="11" xfId="42" applyNumberFormat="1" applyFont="1" applyBorder="1" applyAlignment="1">
      <alignment horizontal="centerContinuous"/>
    </xf>
    <xf numFmtId="165" fontId="4" fillId="0" borderId="12" xfId="42" applyNumberFormat="1" applyFont="1" applyBorder="1" applyAlignment="1">
      <alignment horizontal="centerContinuous"/>
    </xf>
    <xf numFmtId="165" fontId="4" fillId="0" borderId="13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4" fillId="0" borderId="14" xfId="42" applyNumberFormat="1" applyFont="1" applyBorder="1" applyAlignment="1">
      <alignment/>
    </xf>
    <xf numFmtId="165" fontId="4" fillId="0" borderId="15" xfId="42" applyNumberFormat="1" applyFont="1" applyBorder="1" applyAlignment="1">
      <alignment/>
    </xf>
    <xf numFmtId="165" fontId="4" fillId="0" borderId="16" xfId="42" applyNumberFormat="1" applyFont="1" applyBorder="1" applyAlignment="1">
      <alignment/>
    </xf>
    <xf numFmtId="165" fontId="4" fillId="0" borderId="17" xfId="42" applyNumberFormat="1" applyFont="1" applyBorder="1" applyAlignment="1">
      <alignment/>
    </xf>
    <xf numFmtId="165" fontId="1" fillId="0" borderId="0" xfId="42" applyNumberFormat="1" applyFont="1" applyAlignment="1">
      <alignment horizontal="centerContinuous"/>
    </xf>
    <xf numFmtId="165" fontId="0" fillId="0" borderId="0" xfId="57" applyNumberFormat="1" applyFont="1" applyAlignment="1">
      <alignment/>
    </xf>
    <xf numFmtId="166" fontId="0" fillId="0" borderId="0" xfId="57" applyNumberFormat="1" applyFont="1" applyAlignment="1">
      <alignment/>
    </xf>
    <xf numFmtId="165" fontId="0" fillId="0" borderId="0" xfId="42" applyNumberFormat="1" applyFont="1" applyAlignment="1">
      <alignment horizontal="centerContinuous"/>
    </xf>
    <xf numFmtId="165" fontId="0" fillId="0" borderId="0" xfId="0" applyNumberFormat="1" applyAlignment="1">
      <alignment/>
    </xf>
    <xf numFmtId="165" fontId="4" fillId="0" borderId="0" xfId="42" applyNumberFormat="1" applyFont="1" applyAlignment="1" quotePrefix="1">
      <alignment/>
    </xf>
    <xf numFmtId="0" fontId="0" fillId="0" borderId="12" xfId="0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4" fillId="0" borderId="18" xfId="42" applyNumberFormat="1" applyFont="1" applyBorder="1" applyAlignment="1">
      <alignment horizontal="center"/>
    </xf>
    <xf numFmtId="165" fontId="4" fillId="0" borderId="19" xfId="42" applyNumberFormat="1" applyFont="1" applyBorder="1" applyAlignment="1">
      <alignment horizontal="center"/>
    </xf>
    <xf numFmtId="165" fontId="4" fillId="0" borderId="14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 horizontal="center"/>
    </xf>
    <xf numFmtId="165" fontId="4" fillId="0" borderId="17" xfId="42" applyNumberFormat="1" applyFont="1" applyBorder="1" applyAlignment="1">
      <alignment horizontal="center"/>
    </xf>
    <xf numFmtId="165" fontId="4" fillId="0" borderId="15" xfId="42" applyNumberFormat="1" applyFont="1" applyBorder="1" applyAlignment="1">
      <alignment horizontal="center"/>
    </xf>
    <xf numFmtId="165" fontId="4" fillId="0" borderId="20" xfId="42" applyNumberFormat="1" applyFont="1" applyBorder="1" applyAlignment="1">
      <alignment horizontal="centerContinuous"/>
    </xf>
    <xf numFmtId="165" fontId="4" fillId="0" borderId="21" xfId="42" applyNumberFormat="1" applyFont="1" applyBorder="1" applyAlignment="1">
      <alignment/>
    </xf>
    <xf numFmtId="165" fontId="4" fillId="0" borderId="22" xfId="42" applyNumberFormat="1" applyFont="1" applyBorder="1" applyAlignment="1">
      <alignment/>
    </xf>
    <xf numFmtId="165" fontId="0" fillId="0" borderId="21" xfId="42" applyNumberFormat="1" applyFont="1" applyBorder="1" applyAlignment="1">
      <alignment/>
    </xf>
    <xf numFmtId="165" fontId="0" fillId="0" borderId="23" xfId="42" applyNumberFormat="1" applyFont="1" applyBorder="1" applyAlignment="1">
      <alignment/>
    </xf>
    <xf numFmtId="165" fontId="0" fillId="0" borderId="24" xfId="42" applyNumberFormat="1" applyFon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42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 horizontal="centerContinuous"/>
    </xf>
    <xf numFmtId="165" fontId="0" fillId="0" borderId="11" xfId="42" applyNumberFormat="1" applyFont="1" applyBorder="1" applyAlignment="1">
      <alignment horizontal="centerContinuous"/>
    </xf>
    <xf numFmtId="165" fontId="0" fillId="0" borderId="12" xfId="42" applyNumberFormat="1" applyFont="1" applyBorder="1" applyAlignment="1">
      <alignment horizontal="centerContinuous"/>
    </xf>
    <xf numFmtId="165" fontId="0" fillId="0" borderId="1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0">
      <selection activeCell="K26" sqref="K26"/>
    </sheetView>
  </sheetViews>
  <sheetFormatPr defaultColWidth="9.140625" defaultRowHeight="12.75"/>
  <cols>
    <col min="1" max="1" width="3.8515625" style="1" customWidth="1"/>
    <col min="2" max="2" width="20.7109375" style="1" customWidth="1"/>
    <col min="3" max="3" width="8.7109375" style="1" customWidth="1"/>
    <col min="4" max="5" width="8.00390625" style="1" customWidth="1"/>
    <col min="6" max="6" width="6.7109375" style="1" customWidth="1"/>
    <col min="7" max="9" width="8.00390625" style="1" customWidth="1"/>
    <col min="10" max="10" width="8.7109375" style="1" customWidth="1"/>
    <col min="11" max="11" width="10.421875" style="1" customWidth="1"/>
    <col min="12" max="12" width="8.00390625" style="1" customWidth="1"/>
    <col min="13" max="13" width="8.7109375" style="1" customWidth="1"/>
    <col min="14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6" spans="1:13" ht="13.5" thickBot="1">
      <c r="A6" s="2" t="s">
        <v>3</v>
      </c>
      <c r="B6" s="2"/>
      <c r="C6" s="3" t="s">
        <v>4</v>
      </c>
      <c r="D6" s="4"/>
      <c r="E6" s="4"/>
      <c r="F6" s="5"/>
      <c r="G6" s="3" t="s">
        <v>5</v>
      </c>
      <c r="H6" s="4"/>
      <c r="I6" s="5"/>
      <c r="J6" s="4" t="s">
        <v>6</v>
      </c>
      <c r="K6" s="4"/>
      <c r="L6" s="4"/>
      <c r="M6" s="5"/>
    </row>
    <row r="7" spans="1:13" ht="13.5" thickTop="1">
      <c r="A7" s="2"/>
      <c r="B7" s="6"/>
      <c r="C7" s="7"/>
      <c r="D7" s="7" t="s">
        <v>7</v>
      </c>
      <c r="E7" s="7" t="s">
        <v>8</v>
      </c>
      <c r="F7" s="6" t="s">
        <v>8</v>
      </c>
      <c r="G7" s="8"/>
      <c r="H7" s="7" t="s">
        <v>7</v>
      </c>
      <c r="I7" s="6" t="s">
        <v>8</v>
      </c>
      <c r="J7" s="7"/>
      <c r="K7" s="7" t="s">
        <v>7</v>
      </c>
      <c r="L7" s="7" t="s">
        <v>9</v>
      </c>
      <c r="M7" s="6" t="s">
        <v>8</v>
      </c>
    </row>
    <row r="8" spans="1:13" ht="12.75">
      <c r="A8" s="2"/>
      <c r="B8" s="6"/>
      <c r="C8" s="7" t="s">
        <v>10</v>
      </c>
      <c r="D8" s="7" t="s">
        <v>11</v>
      </c>
      <c r="E8" s="7" t="s">
        <v>12</v>
      </c>
      <c r="F8" s="6" t="s">
        <v>13</v>
      </c>
      <c r="G8" s="8" t="s">
        <v>10</v>
      </c>
      <c r="H8" s="7" t="s">
        <v>11</v>
      </c>
      <c r="I8" s="6" t="s">
        <v>12</v>
      </c>
      <c r="J8" s="7" t="s">
        <v>14</v>
      </c>
      <c r="K8" s="7" t="s">
        <v>11</v>
      </c>
      <c r="L8" s="7" t="s">
        <v>15</v>
      </c>
      <c r="M8" s="6" t="s">
        <v>12</v>
      </c>
    </row>
    <row r="9" spans="1:13" ht="12.75">
      <c r="A9" s="9" t="s">
        <v>16</v>
      </c>
      <c r="B9" s="10"/>
      <c r="C9" s="9" t="s">
        <v>17</v>
      </c>
      <c r="D9" s="9" t="s">
        <v>18</v>
      </c>
      <c r="E9" s="9" t="s">
        <v>19</v>
      </c>
      <c r="F9" s="10" t="s">
        <v>16</v>
      </c>
      <c r="G9" s="11" t="s">
        <v>17</v>
      </c>
      <c r="H9" s="9" t="s">
        <v>18</v>
      </c>
      <c r="I9" s="10" t="s">
        <v>16</v>
      </c>
      <c r="J9" s="9" t="s">
        <v>17</v>
      </c>
      <c r="K9" s="9" t="s">
        <v>18</v>
      </c>
      <c r="L9" s="9" t="s">
        <v>17</v>
      </c>
      <c r="M9" s="10" t="s">
        <v>16</v>
      </c>
    </row>
    <row r="10" spans="1:13" ht="12.75">
      <c r="A10" s="2"/>
      <c r="B10" s="6"/>
      <c r="C10" s="7"/>
      <c r="D10" s="7"/>
      <c r="E10" s="7"/>
      <c r="F10" s="6"/>
      <c r="G10" s="8"/>
      <c r="H10" s="7"/>
      <c r="I10" s="6"/>
      <c r="J10" s="7"/>
      <c r="K10" s="7"/>
      <c r="L10" s="7"/>
      <c r="M10" s="6"/>
    </row>
    <row r="11" spans="1:13" ht="12.75">
      <c r="A11" s="2" t="s">
        <v>20</v>
      </c>
      <c r="B11" s="2" t="s">
        <v>21</v>
      </c>
      <c r="C11" s="2">
        <v>3139868</v>
      </c>
      <c r="D11" s="2">
        <v>21500</v>
      </c>
      <c r="E11" s="2">
        <v>220575</v>
      </c>
      <c r="F11" s="2">
        <v>6500</v>
      </c>
      <c r="G11" s="2">
        <v>0</v>
      </c>
      <c r="H11" s="2">
        <v>0</v>
      </c>
      <c r="I11" s="2">
        <v>0</v>
      </c>
      <c r="J11" s="2">
        <v>1793568</v>
      </c>
      <c r="K11" s="2">
        <v>0</v>
      </c>
      <c r="L11" s="2">
        <v>0</v>
      </c>
      <c r="M11" s="2">
        <v>1552530</v>
      </c>
    </row>
    <row r="12" spans="1:13" ht="12.75">
      <c r="A12" s="2" t="s">
        <v>22</v>
      </c>
      <c r="B12" s="2" t="s">
        <v>23</v>
      </c>
      <c r="C12" s="2">
        <v>4938405</v>
      </c>
      <c r="D12" s="2">
        <v>0</v>
      </c>
      <c r="E12" s="2">
        <v>401884</v>
      </c>
      <c r="F12" s="2">
        <v>0</v>
      </c>
      <c r="G12" s="2">
        <v>0</v>
      </c>
      <c r="H12" s="2">
        <v>0</v>
      </c>
      <c r="I12" s="2">
        <v>0</v>
      </c>
      <c r="J12" s="2">
        <v>3060187</v>
      </c>
      <c r="K12" s="2">
        <v>603558</v>
      </c>
      <c r="L12" s="2">
        <v>1082136</v>
      </c>
      <c r="M12" s="2">
        <v>1117184</v>
      </c>
    </row>
    <row r="13" spans="1:13" ht="12.75">
      <c r="A13" s="2" t="s">
        <v>24</v>
      </c>
      <c r="B13" s="2" t="s">
        <v>25</v>
      </c>
      <c r="C13" s="2">
        <v>1289258</v>
      </c>
      <c r="D13" s="2">
        <v>0</v>
      </c>
      <c r="E13" s="2">
        <v>78008</v>
      </c>
      <c r="F13" s="2">
        <v>0</v>
      </c>
      <c r="G13" s="2">
        <v>0</v>
      </c>
      <c r="H13" s="2">
        <v>0</v>
      </c>
      <c r="I13" s="2">
        <v>0</v>
      </c>
      <c r="J13" s="2">
        <v>1603990</v>
      </c>
      <c r="K13" s="2">
        <v>0</v>
      </c>
      <c r="L13" s="2">
        <v>0</v>
      </c>
      <c r="M13" s="2">
        <v>1330858</v>
      </c>
    </row>
    <row r="14" spans="1:13" ht="12.75">
      <c r="A14" s="2" t="s">
        <v>26</v>
      </c>
      <c r="B14" s="2" t="s">
        <v>27</v>
      </c>
      <c r="C14" s="2">
        <v>8884350</v>
      </c>
      <c r="D14" s="2">
        <v>1217019</v>
      </c>
      <c r="E14" s="2">
        <v>650675</v>
      </c>
      <c r="F14" s="2">
        <v>10753</v>
      </c>
      <c r="G14" s="2">
        <v>0</v>
      </c>
      <c r="H14" s="2">
        <v>0</v>
      </c>
      <c r="I14" s="2">
        <v>0</v>
      </c>
      <c r="J14" s="2">
        <v>7326649</v>
      </c>
      <c r="K14" s="2">
        <v>470679</v>
      </c>
      <c r="L14" s="2">
        <v>0</v>
      </c>
      <c r="M14" s="2">
        <v>6804625</v>
      </c>
    </row>
    <row r="15" spans="1:13" ht="12.75">
      <c r="A15" s="2" t="s">
        <v>28</v>
      </c>
      <c r="B15" s="2" t="s">
        <v>29</v>
      </c>
      <c r="C15" s="2">
        <v>3549566</v>
      </c>
      <c r="D15" s="2">
        <v>250360</v>
      </c>
      <c r="E15" s="2">
        <v>409604</v>
      </c>
      <c r="F15" s="2">
        <v>7286</v>
      </c>
      <c r="G15" s="2">
        <v>0</v>
      </c>
      <c r="H15" s="2">
        <v>0</v>
      </c>
      <c r="I15" s="2">
        <v>0</v>
      </c>
      <c r="J15" s="2">
        <v>2463716</v>
      </c>
      <c r="K15" s="2">
        <v>117683</v>
      </c>
      <c r="L15" s="2">
        <v>0</v>
      </c>
      <c r="M15" s="2">
        <v>2020584</v>
      </c>
    </row>
    <row r="16" spans="1:13" ht="12.75">
      <c r="A16" s="2" t="s">
        <v>30</v>
      </c>
      <c r="B16" s="2" t="s">
        <v>31</v>
      </c>
      <c r="C16" s="2">
        <v>611526</v>
      </c>
      <c r="D16" s="2">
        <v>0</v>
      </c>
      <c r="E16" s="2">
        <v>18446</v>
      </c>
      <c r="F16" s="2">
        <v>1000</v>
      </c>
      <c r="G16" s="2">
        <v>0</v>
      </c>
      <c r="H16" s="2">
        <v>0</v>
      </c>
      <c r="I16" s="2">
        <v>0</v>
      </c>
      <c r="J16" s="2">
        <v>335423</v>
      </c>
      <c r="K16" s="2">
        <v>0</v>
      </c>
      <c r="L16" s="2">
        <v>0</v>
      </c>
      <c r="M16" s="2">
        <v>296872</v>
      </c>
    </row>
    <row r="17" spans="1:13" ht="12.75">
      <c r="A17" s="2" t="s">
        <v>32</v>
      </c>
      <c r="B17" s="2" t="s">
        <v>33</v>
      </c>
      <c r="C17" s="2">
        <v>0</v>
      </c>
      <c r="D17" s="2">
        <v>0</v>
      </c>
      <c r="E17" s="2">
        <v>0</v>
      </c>
      <c r="F17" s="2">
        <v>0</v>
      </c>
      <c r="G17" s="2">
        <v>1413524</v>
      </c>
      <c r="H17" s="2">
        <v>670116</v>
      </c>
      <c r="I17" s="2">
        <v>804946</v>
      </c>
      <c r="J17" s="2">
        <v>97898</v>
      </c>
      <c r="K17" s="2">
        <v>0</v>
      </c>
      <c r="L17" s="2">
        <v>0</v>
      </c>
      <c r="M17" s="2">
        <v>42633</v>
      </c>
    </row>
    <row r="18" spans="1:13" ht="12.75">
      <c r="A18" s="2" t="s">
        <v>34</v>
      </c>
      <c r="B18" s="2" t="s">
        <v>35</v>
      </c>
      <c r="C18" s="2">
        <v>19932369</v>
      </c>
      <c r="D18" s="2">
        <v>845177</v>
      </c>
      <c r="E18" s="2">
        <v>1488798</v>
      </c>
      <c r="F18" s="2">
        <v>30922</v>
      </c>
      <c r="G18" s="2">
        <v>0</v>
      </c>
      <c r="H18" s="2">
        <v>0</v>
      </c>
      <c r="I18" s="2">
        <v>0</v>
      </c>
      <c r="J18" s="2">
        <v>8777232</v>
      </c>
      <c r="K18" s="2">
        <v>216379</v>
      </c>
      <c r="L18" s="2">
        <v>0</v>
      </c>
      <c r="M18" s="2">
        <v>8234919</v>
      </c>
    </row>
    <row r="19" spans="1:13" ht="12.75">
      <c r="A19" s="2" t="s">
        <v>36</v>
      </c>
      <c r="B19" s="2" t="s">
        <v>37</v>
      </c>
      <c r="C19" s="2">
        <v>1483409</v>
      </c>
      <c r="D19" s="2">
        <v>0</v>
      </c>
      <c r="E19" s="2">
        <v>85611</v>
      </c>
      <c r="F19" s="2">
        <v>1500</v>
      </c>
      <c r="G19" s="2">
        <v>0</v>
      </c>
      <c r="H19" s="2">
        <v>0</v>
      </c>
      <c r="I19" s="2">
        <v>0</v>
      </c>
      <c r="J19" s="2">
        <v>660651</v>
      </c>
      <c r="K19" s="2">
        <v>0</v>
      </c>
      <c r="L19" s="2">
        <v>0</v>
      </c>
      <c r="M19" s="2">
        <v>546614</v>
      </c>
    </row>
    <row r="20" spans="1:13" ht="12.75">
      <c r="A20" s="2" t="s">
        <v>38</v>
      </c>
      <c r="B20" s="2" t="s">
        <v>39</v>
      </c>
      <c r="C20" s="2">
        <v>0</v>
      </c>
      <c r="D20" s="2">
        <v>0</v>
      </c>
      <c r="E20" s="2">
        <v>0</v>
      </c>
      <c r="F20" s="2">
        <v>0</v>
      </c>
      <c r="G20" s="2">
        <v>656820</v>
      </c>
      <c r="H20" s="2">
        <v>571859</v>
      </c>
      <c r="I20" s="2">
        <v>366148</v>
      </c>
      <c r="J20" s="2">
        <v>273888</v>
      </c>
      <c r="K20" s="2">
        <v>0</v>
      </c>
      <c r="L20" s="2">
        <v>0</v>
      </c>
      <c r="M20" s="2">
        <v>249525</v>
      </c>
    </row>
    <row r="21" spans="1:13" ht="12.75">
      <c r="A21" s="2" t="s">
        <v>40</v>
      </c>
      <c r="B21" s="2" t="s">
        <v>41</v>
      </c>
      <c r="C21" s="2">
        <v>321704</v>
      </c>
      <c r="D21" s="2">
        <v>0</v>
      </c>
      <c r="E21" s="2">
        <v>21376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12.75">
      <c r="A22" s="2" t="s">
        <v>42</v>
      </c>
      <c r="B22" s="2" t="s">
        <v>43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281443</v>
      </c>
      <c r="K22" s="2">
        <v>0</v>
      </c>
      <c r="L22" s="2">
        <v>0</v>
      </c>
      <c r="M22" s="2">
        <v>201452</v>
      </c>
    </row>
    <row r="23" spans="1:13" ht="12.75">
      <c r="A23" s="2" t="s">
        <v>44</v>
      </c>
      <c r="B23" s="2" t="s">
        <v>45</v>
      </c>
      <c r="C23" s="2">
        <v>39086</v>
      </c>
      <c r="D23" s="2">
        <v>0</v>
      </c>
      <c r="E23" s="2">
        <v>2550</v>
      </c>
      <c r="F23" s="2">
        <v>0</v>
      </c>
      <c r="G23" s="2">
        <v>0</v>
      </c>
      <c r="H23" s="2">
        <v>0</v>
      </c>
      <c r="I23" s="2">
        <v>0</v>
      </c>
      <c r="J23" s="2">
        <v>553819</v>
      </c>
      <c r="K23" s="2">
        <v>0</v>
      </c>
      <c r="L23" s="2">
        <v>0</v>
      </c>
      <c r="M23" s="2">
        <v>297019</v>
      </c>
    </row>
    <row r="24" spans="1:13" ht="12.75">
      <c r="A24" s="2" t="s">
        <v>46</v>
      </c>
      <c r="B24" s="2" t="s">
        <v>47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633670</v>
      </c>
      <c r="K24" s="2">
        <v>0</v>
      </c>
      <c r="L24" s="2">
        <v>0</v>
      </c>
      <c r="M24" s="2">
        <v>552477</v>
      </c>
    </row>
    <row r="25" spans="1:13" ht="12.75">
      <c r="A25" s="2" t="s">
        <v>48</v>
      </c>
      <c r="B25" s="2"/>
      <c r="C25" s="2">
        <v>44189541</v>
      </c>
      <c r="D25" s="2">
        <v>2334056</v>
      </c>
      <c r="E25" s="2">
        <v>3377527</v>
      </c>
      <c r="F25" s="2">
        <v>57961</v>
      </c>
      <c r="G25" s="2">
        <v>2070344</v>
      </c>
      <c r="H25" s="2">
        <v>1241975</v>
      </c>
      <c r="I25" s="2">
        <v>1171094</v>
      </c>
      <c r="J25" s="2">
        <v>27862134</v>
      </c>
      <c r="K25" s="2">
        <v>1408299</v>
      </c>
      <c r="L25" s="2">
        <v>1082136</v>
      </c>
      <c r="M25" s="2">
        <v>23247292</v>
      </c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16">
        <f>SUM(K11:K24)</f>
        <v>1408299</v>
      </c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 t="s">
        <v>49</v>
      </c>
      <c r="B30" s="2" t="s">
        <v>21</v>
      </c>
      <c r="C30" s="2">
        <v>132752</v>
      </c>
      <c r="D30" s="2">
        <v>0</v>
      </c>
      <c r="E30" s="2">
        <v>23754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2.75">
      <c r="A31" s="2" t="s">
        <v>50</v>
      </c>
      <c r="B31" s="2" t="s">
        <v>51</v>
      </c>
      <c r="C31" s="2">
        <v>710560</v>
      </c>
      <c r="D31" s="2">
        <v>0</v>
      </c>
      <c r="E31" s="2">
        <v>34529</v>
      </c>
      <c r="F31" s="2">
        <v>0</v>
      </c>
      <c r="G31" s="2">
        <v>0</v>
      </c>
      <c r="H31" s="2">
        <v>0</v>
      </c>
      <c r="I31" s="2">
        <v>0</v>
      </c>
      <c r="J31" s="2">
        <v>421379</v>
      </c>
      <c r="K31" s="2">
        <v>0</v>
      </c>
      <c r="L31" s="2">
        <v>0</v>
      </c>
      <c r="M31" s="2">
        <v>328811</v>
      </c>
    </row>
    <row r="32" spans="1:13" ht="12.75">
      <c r="A32" s="2" t="s">
        <v>52</v>
      </c>
      <c r="B32" s="2" t="s">
        <v>53</v>
      </c>
      <c r="C32" s="2">
        <v>238344</v>
      </c>
      <c r="D32" s="2">
        <v>21500</v>
      </c>
      <c r="E32" s="2">
        <v>28796</v>
      </c>
      <c r="F32" s="2">
        <v>3000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2.75">
      <c r="A33" s="2" t="s">
        <v>54</v>
      </c>
      <c r="B33" s="2" t="s">
        <v>55</v>
      </c>
      <c r="C33" s="2">
        <v>132086</v>
      </c>
      <c r="D33" s="2">
        <v>0</v>
      </c>
      <c r="E33" s="2">
        <v>13000</v>
      </c>
      <c r="F33" s="2">
        <v>0</v>
      </c>
      <c r="G33" s="2">
        <v>0</v>
      </c>
      <c r="H33" s="2">
        <v>0</v>
      </c>
      <c r="I33" s="2">
        <v>0</v>
      </c>
      <c r="J33" s="2">
        <v>326816</v>
      </c>
      <c r="K33" s="2">
        <v>0</v>
      </c>
      <c r="L33" s="2">
        <v>0</v>
      </c>
      <c r="M33" s="2">
        <v>296399</v>
      </c>
    </row>
    <row r="34" spans="1:13" ht="12.75">
      <c r="A34" s="2" t="s">
        <v>56</v>
      </c>
      <c r="B34" s="2" t="s">
        <v>57</v>
      </c>
      <c r="C34" s="2">
        <v>638988</v>
      </c>
      <c r="D34" s="2">
        <v>0</v>
      </c>
      <c r="E34" s="2">
        <v>48684</v>
      </c>
      <c r="F34" s="2">
        <v>0</v>
      </c>
      <c r="G34" s="2">
        <v>0</v>
      </c>
      <c r="H34" s="2">
        <v>0</v>
      </c>
      <c r="I34" s="2">
        <v>0</v>
      </c>
      <c r="J34" s="2">
        <v>297479</v>
      </c>
      <c r="K34" s="2">
        <v>0</v>
      </c>
      <c r="L34" s="2">
        <v>0</v>
      </c>
      <c r="M34" s="2">
        <v>283884</v>
      </c>
    </row>
    <row r="35" spans="1:13" ht="12.75">
      <c r="A35" s="2" t="s">
        <v>58</v>
      </c>
      <c r="B35" s="2" t="s">
        <v>59</v>
      </c>
      <c r="C35" s="2">
        <v>460360</v>
      </c>
      <c r="D35" s="2">
        <v>0</v>
      </c>
      <c r="E35" s="2">
        <v>38060</v>
      </c>
      <c r="F35" s="2">
        <v>0</v>
      </c>
      <c r="G35" s="2">
        <v>0</v>
      </c>
      <c r="H35" s="2">
        <v>0</v>
      </c>
      <c r="I35" s="2">
        <v>0</v>
      </c>
      <c r="J35" s="2">
        <v>133380</v>
      </c>
      <c r="K35" s="2">
        <v>0</v>
      </c>
      <c r="L35" s="2">
        <v>0</v>
      </c>
      <c r="M35" s="2">
        <v>119004</v>
      </c>
    </row>
    <row r="36" spans="1:13" ht="12.75">
      <c r="A36" s="2" t="s">
        <v>60</v>
      </c>
      <c r="B36" s="2" t="s">
        <v>61</v>
      </c>
      <c r="C36" s="2">
        <v>410026</v>
      </c>
      <c r="D36" s="2">
        <v>0</v>
      </c>
      <c r="E36" s="2">
        <v>15384</v>
      </c>
      <c r="F36" s="2">
        <v>3500</v>
      </c>
      <c r="G36" s="2">
        <v>0</v>
      </c>
      <c r="H36" s="2">
        <v>0</v>
      </c>
      <c r="I36" s="2">
        <v>0</v>
      </c>
      <c r="J36" s="2">
        <v>225122</v>
      </c>
      <c r="K36" s="2">
        <v>0</v>
      </c>
      <c r="L36" s="2">
        <v>0</v>
      </c>
      <c r="M36" s="2">
        <v>191815</v>
      </c>
    </row>
    <row r="37" spans="1:13" ht="12.75">
      <c r="A37" s="2" t="s">
        <v>62</v>
      </c>
      <c r="B37" s="2" t="s">
        <v>63</v>
      </c>
      <c r="C37" s="2">
        <v>416752</v>
      </c>
      <c r="D37" s="2">
        <v>0</v>
      </c>
      <c r="E37" s="2">
        <v>18368</v>
      </c>
      <c r="F37" s="2">
        <v>0</v>
      </c>
      <c r="G37" s="2">
        <v>0</v>
      </c>
      <c r="H37" s="2">
        <v>0</v>
      </c>
      <c r="I37" s="2">
        <v>0</v>
      </c>
      <c r="J37" s="2">
        <v>236305</v>
      </c>
      <c r="K37" s="2">
        <v>0</v>
      </c>
      <c r="L37" s="2">
        <v>0</v>
      </c>
      <c r="M37" s="2">
        <v>188565</v>
      </c>
    </row>
    <row r="38" spans="1:13" ht="12.75">
      <c r="A38" s="2" t="s">
        <v>64</v>
      </c>
      <c r="B38" s="2" t="s">
        <v>65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153087</v>
      </c>
      <c r="K38" s="2">
        <v>0</v>
      </c>
      <c r="L38" s="2">
        <v>0</v>
      </c>
      <c r="M38" s="2">
        <v>144052</v>
      </c>
    </row>
    <row r="39" spans="1:13" ht="12.75">
      <c r="A39" s="2" t="s">
        <v>66</v>
      </c>
      <c r="B39" s="2" t="s">
        <v>23</v>
      </c>
      <c r="C39" s="2">
        <v>947466</v>
      </c>
      <c r="D39" s="2">
        <v>0</v>
      </c>
      <c r="E39" s="2">
        <v>210954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2.75">
      <c r="A40" s="2" t="s">
        <v>67</v>
      </c>
      <c r="B40" s="2" t="s">
        <v>68</v>
      </c>
      <c r="C40" s="2">
        <v>1725212</v>
      </c>
      <c r="D40" s="2">
        <v>0</v>
      </c>
      <c r="E40" s="2">
        <v>84563</v>
      </c>
      <c r="F40" s="2">
        <v>0</v>
      </c>
      <c r="G40" s="2">
        <v>0</v>
      </c>
      <c r="H40" s="2">
        <v>0</v>
      </c>
      <c r="I40" s="2">
        <v>0</v>
      </c>
      <c r="J40" s="2">
        <v>292875</v>
      </c>
      <c r="K40" s="2">
        <v>0</v>
      </c>
      <c r="L40" s="2">
        <v>58230</v>
      </c>
      <c r="M40" s="2">
        <v>171607</v>
      </c>
    </row>
    <row r="41" spans="1:13" ht="12.75">
      <c r="A41" s="2" t="s">
        <v>69</v>
      </c>
      <c r="B41" s="2" t="s">
        <v>70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1791288</v>
      </c>
      <c r="K41" s="2">
        <v>603558</v>
      </c>
      <c r="L41" s="2">
        <v>375783</v>
      </c>
      <c r="M41" s="2">
        <v>178790</v>
      </c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 t="s">
        <v>71</v>
      </c>
      <c r="B43" s="2" t="s">
        <v>72</v>
      </c>
      <c r="C43" s="2">
        <v>86294</v>
      </c>
      <c r="D43" s="2">
        <v>0</v>
      </c>
      <c r="E43" s="2">
        <v>7286</v>
      </c>
      <c r="F43" s="2">
        <v>0</v>
      </c>
      <c r="G43" s="2">
        <v>0</v>
      </c>
      <c r="H43" s="2">
        <v>0</v>
      </c>
      <c r="I43" s="2">
        <v>0</v>
      </c>
      <c r="J43" s="2">
        <v>522727</v>
      </c>
      <c r="K43" s="2">
        <v>0</v>
      </c>
      <c r="L43" s="2">
        <v>433780</v>
      </c>
      <c r="M43" s="2">
        <v>401891</v>
      </c>
    </row>
    <row r="44" spans="1:13" ht="12.75">
      <c r="A44" s="2" t="s">
        <v>73</v>
      </c>
      <c r="B44" s="2" t="s">
        <v>74</v>
      </c>
      <c r="C44" s="2">
        <v>1052861</v>
      </c>
      <c r="D44" s="2">
        <v>0</v>
      </c>
      <c r="E44" s="2">
        <v>55295</v>
      </c>
      <c r="F44" s="2">
        <v>0</v>
      </c>
      <c r="G44" s="2">
        <v>0</v>
      </c>
      <c r="H44" s="2">
        <v>0</v>
      </c>
      <c r="I44" s="2">
        <v>0</v>
      </c>
      <c r="J44" s="2">
        <v>199016</v>
      </c>
      <c r="K44" s="2">
        <v>12665</v>
      </c>
      <c r="L44" s="2">
        <v>0</v>
      </c>
      <c r="M44" s="2">
        <v>60503</v>
      </c>
    </row>
    <row r="45" spans="1:13" ht="12.75">
      <c r="A45" s="2" t="s">
        <v>75</v>
      </c>
      <c r="B45" s="2" t="s">
        <v>76</v>
      </c>
      <c r="C45" s="2">
        <v>1126572</v>
      </c>
      <c r="D45" s="2">
        <v>0</v>
      </c>
      <c r="E45" s="2">
        <v>43786</v>
      </c>
      <c r="F45" s="2">
        <v>0</v>
      </c>
      <c r="G45" s="2">
        <v>0</v>
      </c>
      <c r="H45" s="2">
        <v>0</v>
      </c>
      <c r="I45" s="2">
        <v>0</v>
      </c>
      <c r="J45" s="2">
        <v>334810</v>
      </c>
      <c r="K45" s="2">
        <v>0</v>
      </c>
      <c r="L45" s="2">
        <v>121149</v>
      </c>
      <c r="M45" s="2">
        <v>304393</v>
      </c>
    </row>
    <row r="46" spans="1:13" ht="12.75">
      <c r="A46" s="2" t="s">
        <v>77</v>
      </c>
      <c r="B46" s="2" t="s">
        <v>78</v>
      </c>
      <c r="C46" s="2">
        <v>314552</v>
      </c>
      <c r="D46" s="2">
        <v>0</v>
      </c>
      <c r="E46" s="2">
        <v>40792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2.75">
      <c r="A47" s="2" t="s">
        <v>79</v>
      </c>
      <c r="B47" s="2" t="s">
        <v>80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163213</v>
      </c>
      <c r="K47" s="2">
        <v>0</v>
      </c>
      <c r="L47" s="2">
        <v>0</v>
      </c>
      <c r="M47" s="2">
        <v>134228</v>
      </c>
    </row>
    <row r="48" spans="1:13" ht="12.75">
      <c r="A48" s="2" t="s">
        <v>81</v>
      </c>
      <c r="B48" s="2" t="s">
        <v>82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447037</v>
      </c>
      <c r="K48" s="2">
        <v>0</v>
      </c>
      <c r="L48" s="2">
        <v>0</v>
      </c>
      <c r="M48" s="2">
        <v>391748</v>
      </c>
    </row>
    <row r="49" spans="1:13" ht="12.75">
      <c r="A49" s="2" t="s">
        <v>83</v>
      </c>
      <c r="B49" s="2" t="s">
        <v>84</v>
      </c>
      <c r="C49" s="2">
        <v>927034</v>
      </c>
      <c r="D49" s="2">
        <v>0</v>
      </c>
      <c r="E49" s="2">
        <v>31716</v>
      </c>
      <c r="F49" s="2">
        <v>0</v>
      </c>
      <c r="G49" s="2">
        <v>0</v>
      </c>
      <c r="H49" s="2">
        <v>0</v>
      </c>
      <c r="I49" s="2">
        <v>0</v>
      </c>
      <c r="J49" s="2">
        <v>469151</v>
      </c>
      <c r="K49" s="2">
        <v>0</v>
      </c>
      <c r="L49" s="2">
        <v>0</v>
      </c>
      <c r="M49" s="2">
        <v>356567</v>
      </c>
    </row>
    <row r="50" spans="1:13" ht="12.75">
      <c r="A50" s="2" t="s">
        <v>85</v>
      </c>
      <c r="B50" s="2" t="s">
        <v>86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174471</v>
      </c>
      <c r="K50" s="2">
        <v>0</v>
      </c>
      <c r="L50" s="2">
        <v>0</v>
      </c>
      <c r="M50" s="2">
        <v>155415</v>
      </c>
    </row>
    <row r="51" spans="1:13" ht="12.75">
      <c r="A51" s="2" t="s">
        <v>87</v>
      </c>
      <c r="B51" s="2" t="s">
        <v>88</v>
      </c>
      <c r="C51" s="2">
        <v>30672</v>
      </c>
      <c r="D51" s="2">
        <v>0</v>
      </c>
      <c r="E51" s="2">
        <v>4500</v>
      </c>
      <c r="F51" s="2">
        <v>0</v>
      </c>
      <c r="G51" s="2">
        <v>0</v>
      </c>
      <c r="H51" s="2">
        <v>0</v>
      </c>
      <c r="I51" s="2">
        <v>0</v>
      </c>
      <c r="J51" s="2">
        <v>221009</v>
      </c>
      <c r="K51" s="2">
        <v>0</v>
      </c>
      <c r="L51" s="2">
        <v>0</v>
      </c>
      <c r="M51" s="2">
        <v>203766</v>
      </c>
    </row>
    <row r="52" spans="1:13" ht="12.75">
      <c r="A52" s="2" t="s">
        <v>89</v>
      </c>
      <c r="B52" s="2" t="s">
        <v>90</v>
      </c>
      <c r="C52" s="2">
        <v>17000</v>
      </c>
      <c r="D52" s="2">
        <v>0</v>
      </c>
      <c r="E52" s="2">
        <v>1000</v>
      </c>
      <c r="F52" s="2">
        <v>0</v>
      </c>
      <c r="G52" s="2">
        <v>0</v>
      </c>
      <c r="H52" s="2">
        <v>0</v>
      </c>
      <c r="I52" s="2">
        <v>0</v>
      </c>
      <c r="J52" s="2">
        <v>129109</v>
      </c>
      <c r="K52" s="2">
        <v>0</v>
      </c>
      <c r="L52" s="2">
        <v>0</v>
      </c>
      <c r="M52" s="2">
        <v>89134</v>
      </c>
    </row>
    <row r="53" spans="1:13" ht="12.75">
      <c r="A53" s="2" t="s">
        <v>91</v>
      </c>
      <c r="B53" s="2" t="s">
        <v>92</v>
      </c>
      <c r="C53" s="2">
        <v>99672</v>
      </c>
      <c r="D53" s="2">
        <v>15750</v>
      </c>
      <c r="E53" s="2">
        <v>7410</v>
      </c>
      <c r="F53" s="2">
        <v>1750</v>
      </c>
      <c r="G53" s="2">
        <v>0</v>
      </c>
      <c r="H53" s="2">
        <v>0</v>
      </c>
      <c r="I53" s="2">
        <v>0</v>
      </c>
      <c r="J53" s="2">
        <v>135893</v>
      </c>
      <c r="K53" s="2">
        <v>8582</v>
      </c>
      <c r="L53" s="2">
        <v>0</v>
      </c>
      <c r="M53" s="2">
        <v>141660</v>
      </c>
    </row>
    <row r="54" spans="1:13" ht="12.75">
      <c r="A54" s="2" t="s">
        <v>93</v>
      </c>
      <c r="B54" s="2" t="s">
        <v>94</v>
      </c>
      <c r="C54" s="2">
        <v>410479</v>
      </c>
      <c r="D54" s="2">
        <v>54751</v>
      </c>
      <c r="E54" s="2">
        <v>36740</v>
      </c>
      <c r="F54" s="2">
        <v>0</v>
      </c>
      <c r="G54" s="2">
        <v>0</v>
      </c>
      <c r="H54" s="2">
        <v>0</v>
      </c>
      <c r="I54" s="2">
        <v>0</v>
      </c>
      <c r="J54" s="2">
        <v>158044</v>
      </c>
      <c r="K54" s="2">
        <v>11707</v>
      </c>
      <c r="L54" s="2">
        <v>0</v>
      </c>
      <c r="M54" s="2">
        <v>160448</v>
      </c>
    </row>
    <row r="55" spans="1:13" ht="12.75">
      <c r="A55" s="2" t="s">
        <v>95</v>
      </c>
      <c r="B55" s="2" t="s">
        <v>96</v>
      </c>
      <c r="C55" s="2">
        <v>1101212</v>
      </c>
      <c r="D55" s="2">
        <v>143545</v>
      </c>
      <c r="E55" s="2">
        <v>73589</v>
      </c>
      <c r="F55" s="2">
        <v>0</v>
      </c>
      <c r="G55" s="2">
        <v>0</v>
      </c>
      <c r="H55" s="2">
        <v>0</v>
      </c>
      <c r="I55" s="2">
        <v>0</v>
      </c>
      <c r="J55" s="2">
        <v>1238122</v>
      </c>
      <c r="K55" s="2">
        <v>76833</v>
      </c>
      <c r="L55" s="2">
        <v>0</v>
      </c>
      <c r="M55" s="2">
        <v>1152104</v>
      </c>
    </row>
    <row r="56" spans="1:13" ht="12.75">
      <c r="A56" s="2" t="s">
        <v>97</v>
      </c>
      <c r="B56" s="2" t="s">
        <v>98</v>
      </c>
      <c r="C56" s="2">
        <v>1267376</v>
      </c>
      <c r="D56" s="2">
        <v>184252</v>
      </c>
      <c r="E56" s="2">
        <v>92291</v>
      </c>
      <c r="F56" s="2">
        <v>0</v>
      </c>
      <c r="G56" s="2">
        <v>0</v>
      </c>
      <c r="H56" s="2">
        <v>0</v>
      </c>
      <c r="I56" s="2">
        <v>0</v>
      </c>
      <c r="J56" s="2">
        <v>1207533</v>
      </c>
      <c r="K56" s="2">
        <v>82933</v>
      </c>
      <c r="L56" s="2">
        <v>0</v>
      </c>
      <c r="M56" s="2">
        <v>902518</v>
      </c>
    </row>
    <row r="57" spans="1:13" ht="12.75">
      <c r="A57" s="2" t="s">
        <v>99</v>
      </c>
      <c r="B57" s="2" t="s">
        <v>100</v>
      </c>
      <c r="C57" s="2">
        <v>2857821</v>
      </c>
      <c r="D57" s="2">
        <v>381465</v>
      </c>
      <c r="E57" s="2">
        <v>194584</v>
      </c>
      <c r="F57" s="2">
        <v>4336</v>
      </c>
      <c r="G57" s="2">
        <v>0</v>
      </c>
      <c r="H57" s="2">
        <v>0</v>
      </c>
      <c r="I57" s="2">
        <v>0</v>
      </c>
      <c r="J57" s="2">
        <v>1626106</v>
      </c>
      <c r="K57" s="2">
        <v>104461</v>
      </c>
      <c r="L57" s="2">
        <v>0</v>
      </c>
      <c r="M57" s="2">
        <v>1585631</v>
      </c>
    </row>
    <row r="58" spans="1:13" ht="12.75">
      <c r="A58" s="2" t="s">
        <v>101</v>
      </c>
      <c r="B58" s="2" t="s">
        <v>102</v>
      </c>
      <c r="C58" s="2">
        <v>872929</v>
      </c>
      <c r="D58" s="2">
        <v>126544</v>
      </c>
      <c r="E58" s="2">
        <v>60846</v>
      </c>
      <c r="F58" s="2">
        <v>1167</v>
      </c>
      <c r="G58" s="2">
        <v>0</v>
      </c>
      <c r="H58" s="2">
        <v>0</v>
      </c>
      <c r="I58" s="2">
        <v>0</v>
      </c>
      <c r="J58" s="2">
        <v>59837</v>
      </c>
      <c r="K58" s="2">
        <v>5751</v>
      </c>
      <c r="L58" s="2">
        <v>0</v>
      </c>
      <c r="M58" s="2">
        <v>63926</v>
      </c>
    </row>
    <row r="59" spans="1:13" ht="12.75">
      <c r="A59" s="2" t="s">
        <v>103</v>
      </c>
      <c r="B59" s="2" t="s">
        <v>104</v>
      </c>
      <c r="C59" s="2">
        <v>339326</v>
      </c>
      <c r="D59" s="2">
        <v>49333</v>
      </c>
      <c r="E59" s="2">
        <v>33695</v>
      </c>
      <c r="F59" s="2">
        <v>0</v>
      </c>
      <c r="G59" s="2">
        <v>0</v>
      </c>
      <c r="H59" s="2">
        <v>0</v>
      </c>
      <c r="I59" s="2">
        <v>0</v>
      </c>
      <c r="J59" s="2">
        <v>592157</v>
      </c>
      <c r="K59" s="2">
        <v>34502</v>
      </c>
      <c r="L59" s="2">
        <v>0</v>
      </c>
      <c r="M59" s="2">
        <v>547157</v>
      </c>
    </row>
    <row r="60" spans="1:13" ht="12.75">
      <c r="A60" s="2" t="s">
        <v>105</v>
      </c>
      <c r="B60" s="2" t="s">
        <v>106</v>
      </c>
      <c r="C60" s="2">
        <v>1632801</v>
      </c>
      <c r="D60" s="2">
        <v>220629</v>
      </c>
      <c r="E60" s="2">
        <v>125979</v>
      </c>
      <c r="F60" s="2">
        <v>0</v>
      </c>
      <c r="G60" s="2">
        <v>0</v>
      </c>
      <c r="H60" s="2">
        <v>0</v>
      </c>
      <c r="I60" s="2">
        <v>0</v>
      </c>
      <c r="J60" s="2">
        <v>899299</v>
      </c>
      <c r="K60" s="2">
        <v>61081</v>
      </c>
      <c r="L60" s="2">
        <v>0</v>
      </c>
      <c r="M60" s="2">
        <v>914038</v>
      </c>
    </row>
    <row r="61" spans="1:13" ht="12.75">
      <c r="A61" s="2" t="s">
        <v>107</v>
      </c>
      <c r="B61" s="2" t="s">
        <v>108</v>
      </c>
      <c r="C61" s="2">
        <v>111652</v>
      </c>
      <c r="D61" s="2">
        <v>14250</v>
      </c>
      <c r="E61" s="2">
        <v>4475</v>
      </c>
      <c r="F61" s="2">
        <v>0</v>
      </c>
      <c r="G61" s="2">
        <v>0</v>
      </c>
      <c r="H61" s="2">
        <v>0</v>
      </c>
      <c r="I61" s="2">
        <v>0</v>
      </c>
      <c r="J61" s="2">
        <v>138083</v>
      </c>
      <c r="K61" s="2">
        <v>11041</v>
      </c>
      <c r="L61" s="2">
        <v>0</v>
      </c>
      <c r="M61" s="2">
        <v>128369</v>
      </c>
    </row>
    <row r="62" spans="1:13" ht="12.75">
      <c r="A62" s="2" t="s">
        <v>109</v>
      </c>
      <c r="B62" s="2" t="s">
        <v>110</v>
      </c>
      <c r="C62" s="2">
        <v>128274</v>
      </c>
      <c r="D62" s="2">
        <v>17500</v>
      </c>
      <c r="E62" s="2">
        <v>18212</v>
      </c>
      <c r="F62" s="2">
        <v>0</v>
      </c>
      <c r="G62" s="2">
        <v>0</v>
      </c>
      <c r="H62" s="2">
        <v>0</v>
      </c>
      <c r="I62" s="2">
        <v>0</v>
      </c>
      <c r="J62" s="2">
        <v>1121793</v>
      </c>
      <c r="K62" s="2">
        <v>64871</v>
      </c>
      <c r="L62" s="2">
        <v>0</v>
      </c>
      <c r="M62" s="2">
        <v>1052689</v>
      </c>
    </row>
    <row r="63" spans="1:13" ht="12.75">
      <c r="A63" s="2" t="s">
        <v>111</v>
      </c>
      <c r="B63" s="2" t="s">
        <v>112</v>
      </c>
      <c r="C63" s="2">
        <v>62808</v>
      </c>
      <c r="D63" s="2">
        <v>9000</v>
      </c>
      <c r="E63" s="2">
        <v>2855</v>
      </c>
      <c r="F63" s="2">
        <v>3500</v>
      </c>
      <c r="G63" s="2">
        <v>0</v>
      </c>
      <c r="H63" s="2">
        <v>0</v>
      </c>
      <c r="I63" s="2">
        <v>0</v>
      </c>
      <c r="J63" s="2">
        <v>149782</v>
      </c>
      <c r="K63" s="2">
        <v>8917</v>
      </c>
      <c r="L63" s="2">
        <v>0</v>
      </c>
      <c r="M63" s="2">
        <v>156085</v>
      </c>
    </row>
    <row r="64" spans="1:13" ht="12.75">
      <c r="A64" s="2" t="s">
        <v>113</v>
      </c>
      <c r="B64" s="2" t="s">
        <v>29</v>
      </c>
      <c r="C64" s="2">
        <v>80240</v>
      </c>
      <c r="D64" s="2">
        <v>0</v>
      </c>
      <c r="E64" s="2">
        <v>58618</v>
      </c>
      <c r="F64" s="2">
        <v>1500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ht="12.75">
      <c r="A65" s="2" t="s">
        <v>114</v>
      </c>
      <c r="B65" s="2" t="s">
        <v>115</v>
      </c>
      <c r="C65" s="2">
        <v>911307</v>
      </c>
      <c r="D65" s="2">
        <v>72933</v>
      </c>
      <c r="E65" s="2">
        <v>51687</v>
      </c>
      <c r="F65" s="2">
        <v>1700</v>
      </c>
      <c r="G65" s="2">
        <v>0</v>
      </c>
      <c r="H65" s="2">
        <v>0</v>
      </c>
      <c r="I65" s="2">
        <v>0</v>
      </c>
      <c r="J65" s="2">
        <v>487857</v>
      </c>
      <c r="K65" s="2">
        <v>37230</v>
      </c>
      <c r="L65" s="2">
        <v>0</v>
      </c>
      <c r="M65" s="2">
        <v>316296</v>
      </c>
    </row>
    <row r="66" spans="1:13" ht="12.75">
      <c r="A66" s="2" t="s">
        <v>116</v>
      </c>
      <c r="B66" s="2" t="s">
        <v>117</v>
      </c>
      <c r="C66" s="2">
        <v>1078056</v>
      </c>
      <c r="D66" s="2">
        <v>96129</v>
      </c>
      <c r="E66" s="2">
        <v>76417</v>
      </c>
      <c r="F66" s="2">
        <v>0</v>
      </c>
      <c r="G66" s="2">
        <v>0</v>
      </c>
      <c r="H66" s="2">
        <v>0</v>
      </c>
      <c r="I66" s="2">
        <v>0</v>
      </c>
      <c r="J66" s="2">
        <v>403070</v>
      </c>
      <c r="K66" s="2">
        <v>23397</v>
      </c>
      <c r="L66" s="2">
        <v>0</v>
      </c>
      <c r="M66" s="2">
        <v>383104</v>
      </c>
    </row>
    <row r="67" spans="1:13" ht="12.75">
      <c r="A67" s="2" t="s">
        <v>118</v>
      </c>
      <c r="B67" s="2" t="s">
        <v>119</v>
      </c>
      <c r="C67" s="2">
        <v>85188</v>
      </c>
      <c r="D67" s="2">
        <v>0</v>
      </c>
      <c r="E67" s="2">
        <v>30899</v>
      </c>
      <c r="F67" s="2">
        <v>4086</v>
      </c>
      <c r="G67" s="2">
        <v>0</v>
      </c>
      <c r="H67" s="2">
        <v>0</v>
      </c>
      <c r="I67" s="2">
        <v>0</v>
      </c>
      <c r="J67" s="2">
        <v>51360</v>
      </c>
      <c r="K67" s="2">
        <v>0</v>
      </c>
      <c r="L67" s="2">
        <v>0</v>
      </c>
      <c r="M67" s="2">
        <v>51360</v>
      </c>
    </row>
    <row r="68" spans="1:13" ht="12.75">
      <c r="A68" s="2" t="s">
        <v>120</v>
      </c>
      <c r="B68" s="2" t="s">
        <v>121</v>
      </c>
      <c r="C68" s="2">
        <v>190700</v>
      </c>
      <c r="D68" s="2">
        <v>16699</v>
      </c>
      <c r="E68" s="2">
        <v>8095</v>
      </c>
      <c r="F68" s="2">
        <v>0</v>
      </c>
      <c r="G68" s="2">
        <v>0</v>
      </c>
      <c r="H68" s="2">
        <v>0</v>
      </c>
      <c r="I68" s="2">
        <v>0</v>
      </c>
      <c r="J68" s="2">
        <v>119803</v>
      </c>
      <c r="K68" s="2">
        <v>7031</v>
      </c>
      <c r="L68" s="2">
        <v>0</v>
      </c>
      <c r="M68" s="2">
        <v>93363</v>
      </c>
    </row>
    <row r="69" spans="1:13" ht="12.75">
      <c r="A69" s="2" t="s">
        <v>122</v>
      </c>
      <c r="B69" s="2" t="s">
        <v>123</v>
      </c>
      <c r="C69" s="2">
        <v>857787</v>
      </c>
      <c r="D69" s="2">
        <v>64599</v>
      </c>
      <c r="E69" s="2">
        <v>149935</v>
      </c>
      <c r="F69" s="2">
        <v>0</v>
      </c>
      <c r="G69" s="2">
        <v>0</v>
      </c>
      <c r="H69" s="2">
        <v>0</v>
      </c>
      <c r="I69" s="2">
        <v>0</v>
      </c>
      <c r="J69" s="2">
        <v>946676</v>
      </c>
      <c r="K69" s="2">
        <v>50025</v>
      </c>
      <c r="L69" s="2">
        <v>0</v>
      </c>
      <c r="M69" s="2">
        <v>759980</v>
      </c>
    </row>
    <row r="70" spans="1:13" ht="12.75">
      <c r="A70" s="2" t="s">
        <v>124</v>
      </c>
      <c r="B70" s="2" t="s">
        <v>125</v>
      </c>
      <c r="C70" s="2">
        <v>193000</v>
      </c>
      <c r="D70" s="2">
        <v>0</v>
      </c>
      <c r="E70" s="2">
        <v>28648</v>
      </c>
      <c r="F70" s="2">
        <v>0</v>
      </c>
      <c r="G70" s="2">
        <v>0</v>
      </c>
      <c r="H70" s="2">
        <v>0</v>
      </c>
      <c r="I70" s="2">
        <v>0</v>
      </c>
      <c r="J70" s="2">
        <v>257763</v>
      </c>
      <c r="K70" s="2">
        <v>0</v>
      </c>
      <c r="L70" s="2">
        <v>0</v>
      </c>
      <c r="M70" s="2">
        <v>252063</v>
      </c>
    </row>
    <row r="71" spans="1:13" ht="12.75">
      <c r="A71" s="2" t="s">
        <v>126</v>
      </c>
      <c r="B71" s="2" t="s">
        <v>127</v>
      </c>
      <c r="C71" s="2">
        <v>153288</v>
      </c>
      <c r="D71" s="2">
        <v>0</v>
      </c>
      <c r="E71" s="2">
        <v>5305</v>
      </c>
      <c r="F71" s="2">
        <v>0</v>
      </c>
      <c r="G71" s="2">
        <v>0</v>
      </c>
      <c r="H71" s="2">
        <v>0</v>
      </c>
      <c r="I71" s="2">
        <v>0</v>
      </c>
      <c r="J71" s="2">
        <v>197187</v>
      </c>
      <c r="K71" s="2">
        <v>0</v>
      </c>
      <c r="L71" s="2">
        <v>0</v>
      </c>
      <c r="M71" s="2">
        <v>164418</v>
      </c>
    </row>
    <row r="72" spans="1:13" ht="12.75">
      <c r="A72" s="2" t="s">
        <v>128</v>
      </c>
      <c r="B72" s="2" t="s">
        <v>129</v>
      </c>
      <c r="C72" s="2">
        <v>311188</v>
      </c>
      <c r="D72" s="2">
        <v>0</v>
      </c>
      <c r="E72" s="2">
        <v>6000</v>
      </c>
      <c r="F72" s="2">
        <v>0</v>
      </c>
      <c r="G72" s="2">
        <v>0</v>
      </c>
      <c r="H72" s="2">
        <v>0</v>
      </c>
      <c r="I72" s="2">
        <v>0</v>
      </c>
      <c r="J72" s="2">
        <v>105655</v>
      </c>
      <c r="K72" s="2">
        <v>0</v>
      </c>
      <c r="L72" s="2">
        <v>0</v>
      </c>
      <c r="M72" s="2">
        <v>71094</v>
      </c>
    </row>
    <row r="73" spans="1:13" ht="12.75">
      <c r="A73" s="2" t="s">
        <v>130</v>
      </c>
      <c r="B73" s="2" t="s">
        <v>131</v>
      </c>
      <c r="C73" s="2">
        <v>254252</v>
      </c>
      <c r="D73" s="2">
        <v>0</v>
      </c>
      <c r="E73" s="2">
        <v>11696</v>
      </c>
      <c r="F73" s="2">
        <v>1000</v>
      </c>
      <c r="G73" s="2">
        <v>0</v>
      </c>
      <c r="H73" s="2">
        <v>0</v>
      </c>
      <c r="I73" s="2">
        <v>0</v>
      </c>
      <c r="J73" s="2">
        <v>88058</v>
      </c>
      <c r="K73" s="2">
        <v>0</v>
      </c>
      <c r="L73" s="2">
        <v>0</v>
      </c>
      <c r="M73" s="2">
        <v>87203</v>
      </c>
    </row>
    <row r="74" spans="1:13" ht="12.75">
      <c r="A74" s="2" t="s">
        <v>132</v>
      </c>
      <c r="B74" s="2" t="s">
        <v>133</v>
      </c>
      <c r="C74" s="2">
        <v>46086</v>
      </c>
      <c r="D74" s="2">
        <v>0</v>
      </c>
      <c r="E74" s="2">
        <v>750</v>
      </c>
      <c r="F74" s="2">
        <v>0</v>
      </c>
      <c r="G74" s="2">
        <v>0</v>
      </c>
      <c r="H74" s="2">
        <v>0</v>
      </c>
      <c r="I74" s="2">
        <v>0</v>
      </c>
      <c r="J74" s="2">
        <v>141710</v>
      </c>
      <c r="K74" s="2">
        <v>0</v>
      </c>
      <c r="L74" s="2">
        <v>0</v>
      </c>
      <c r="M74" s="2">
        <v>138575</v>
      </c>
    </row>
    <row r="75" spans="1:13" ht="12.75">
      <c r="A75" s="2" t="s">
        <v>134</v>
      </c>
      <c r="B75" s="2" t="s">
        <v>33</v>
      </c>
      <c r="C75" s="2">
        <v>0</v>
      </c>
      <c r="D75" s="2">
        <v>0</v>
      </c>
      <c r="E75" s="2">
        <v>0</v>
      </c>
      <c r="F75" s="2">
        <v>0</v>
      </c>
      <c r="G75" s="2">
        <v>1413524</v>
      </c>
      <c r="H75" s="2">
        <v>670116</v>
      </c>
      <c r="I75" s="2">
        <v>804946</v>
      </c>
      <c r="J75" s="2">
        <v>97898</v>
      </c>
      <c r="K75" s="2">
        <v>0</v>
      </c>
      <c r="L75" s="2">
        <v>0</v>
      </c>
      <c r="M75" s="2">
        <v>42633</v>
      </c>
    </row>
    <row r="76" spans="1:13" ht="12.75">
      <c r="A76" s="2" t="s">
        <v>135</v>
      </c>
      <c r="B76" s="2" t="s">
        <v>136</v>
      </c>
      <c r="C76" s="2">
        <v>7002529</v>
      </c>
      <c r="D76" s="2">
        <v>25667</v>
      </c>
      <c r="E76" s="2">
        <v>742786</v>
      </c>
      <c r="F76" s="2">
        <v>4586</v>
      </c>
      <c r="G76" s="2">
        <v>0</v>
      </c>
      <c r="H76" s="2">
        <v>0</v>
      </c>
      <c r="I76" s="2">
        <v>0</v>
      </c>
      <c r="J76" s="2">
        <v>7587</v>
      </c>
      <c r="K76" s="2">
        <v>0</v>
      </c>
      <c r="L76" s="2">
        <v>0</v>
      </c>
      <c r="M76" s="2">
        <v>7587</v>
      </c>
    </row>
    <row r="77" spans="1:13" ht="12.75">
      <c r="A77" s="2" t="s">
        <v>137</v>
      </c>
      <c r="B77" s="2" t="s">
        <v>138</v>
      </c>
      <c r="C77" s="2">
        <v>262376</v>
      </c>
      <c r="D77" s="2">
        <v>36834</v>
      </c>
      <c r="E77" s="2">
        <v>19595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ht="12.75">
      <c r="A78" s="2" t="s">
        <v>139</v>
      </c>
      <c r="B78" s="2" t="s">
        <v>140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25919</v>
      </c>
      <c r="K78" s="2">
        <v>0</v>
      </c>
      <c r="L78" s="2">
        <v>0</v>
      </c>
      <c r="M78" s="2">
        <v>25919</v>
      </c>
    </row>
    <row r="79" spans="1:13" ht="12.75">
      <c r="A79" s="2" t="s">
        <v>141</v>
      </c>
      <c r="B79" s="2" t="s">
        <v>142</v>
      </c>
      <c r="C79" s="2">
        <v>199702</v>
      </c>
      <c r="D79" s="2">
        <v>0</v>
      </c>
      <c r="E79" s="2">
        <v>18360</v>
      </c>
      <c r="F79" s="2">
        <v>0</v>
      </c>
      <c r="G79" s="2">
        <v>0</v>
      </c>
      <c r="H79" s="2">
        <v>0</v>
      </c>
      <c r="I79" s="2">
        <v>0</v>
      </c>
      <c r="J79" s="2">
        <v>310479</v>
      </c>
      <c r="K79" s="2">
        <v>0</v>
      </c>
      <c r="L79" s="2">
        <v>0</v>
      </c>
      <c r="M79" s="2">
        <v>299449</v>
      </c>
    </row>
    <row r="80" spans="1:13" ht="12.75">
      <c r="A80" s="2" t="s">
        <v>143</v>
      </c>
      <c r="B80" s="2" t="s">
        <v>144</v>
      </c>
      <c r="C80" s="2">
        <v>65680</v>
      </c>
      <c r="D80" s="2">
        <v>0</v>
      </c>
      <c r="E80" s="2">
        <v>1485</v>
      </c>
      <c r="F80" s="2">
        <v>0</v>
      </c>
      <c r="G80" s="2">
        <v>0</v>
      </c>
      <c r="H80" s="2">
        <v>0</v>
      </c>
      <c r="I80" s="2">
        <v>0</v>
      </c>
      <c r="J80" s="2">
        <v>104253</v>
      </c>
      <c r="K80" s="2">
        <v>0</v>
      </c>
      <c r="L80" s="2">
        <v>0</v>
      </c>
      <c r="M80" s="2">
        <v>97806</v>
      </c>
    </row>
    <row r="81" spans="1:13" ht="12.75">
      <c r="A81" s="2" t="s">
        <v>145</v>
      </c>
      <c r="B81" s="2" t="s">
        <v>146</v>
      </c>
      <c r="C81" s="2">
        <v>19086</v>
      </c>
      <c r="D81" s="2">
        <v>0</v>
      </c>
      <c r="E81" s="2">
        <v>1560</v>
      </c>
      <c r="F81" s="2">
        <v>3000</v>
      </c>
      <c r="G81" s="2">
        <v>0</v>
      </c>
      <c r="H81" s="2">
        <v>0</v>
      </c>
      <c r="I81" s="2">
        <v>0</v>
      </c>
      <c r="J81" s="2">
        <v>69168</v>
      </c>
      <c r="K81" s="2">
        <v>0</v>
      </c>
      <c r="L81" s="2">
        <v>0</v>
      </c>
      <c r="M81" s="2">
        <v>64431</v>
      </c>
    </row>
    <row r="82" spans="1:13" ht="12.75">
      <c r="A82" s="2" t="s">
        <v>147</v>
      </c>
      <c r="B82" s="2" t="s">
        <v>148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144082</v>
      </c>
      <c r="K82" s="2">
        <v>0</v>
      </c>
      <c r="L82" s="2">
        <v>0</v>
      </c>
      <c r="M82" s="2">
        <v>140924</v>
      </c>
    </row>
    <row r="83" spans="1:13" ht="12.75">
      <c r="A83" s="2" t="s">
        <v>149</v>
      </c>
      <c r="B83" s="2" t="s">
        <v>150</v>
      </c>
      <c r="C83" s="2">
        <v>15964</v>
      </c>
      <c r="D83" s="2">
        <v>1750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170440</v>
      </c>
      <c r="K83" s="2">
        <v>10166</v>
      </c>
      <c r="L83" s="2">
        <v>0</v>
      </c>
      <c r="M83" s="2">
        <v>158996</v>
      </c>
    </row>
    <row r="84" spans="1:13" ht="12.75">
      <c r="A84" s="2" t="s">
        <v>151</v>
      </c>
      <c r="B84" s="2" t="s">
        <v>152</v>
      </c>
      <c r="C84" s="2">
        <v>30922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80112</v>
      </c>
      <c r="K84" s="2">
        <v>0</v>
      </c>
      <c r="L84" s="2">
        <v>0</v>
      </c>
      <c r="M84" s="2">
        <v>80112</v>
      </c>
    </row>
    <row r="85" spans="1:13" ht="12.75">
      <c r="A85" s="2" t="s">
        <v>153</v>
      </c>
      <c r="B85" s="2" t="s">
        <v>154</v>
      </c>
      <c r="C85" s="2">
        <v>11000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120505</v>
      </c>
      <c r="K85" s="2">
        <v>0</v>
      </c>
      <c r="L85" s="2">
        <v>0</v>
      </c>
      <c r="M85" s="2">
        <v>118795</v>
      </c>
    </row>
    <row r="86" spans="1:13" ht="12.75">
      <c r="A86" s="2" t="s">
        <v>155</v>
      </c>
      <c r="B86" s="2" t="s">
        <v>156</v>
      </c>
      <c r="C86" s="2">
        <v>1235102</v>
      </c>
      <c r="D86" s="2">
        <v>750</v>
      </c>
      <c r="E86" s="2">
        <v>49156</v>
      </c>
      <c r="F86" s="2">
        <v>0</v>
      </c>
      <c r="G86" s="2">
        <v>0</v>
      </c>
      <c r="H86" s="2">
        <v>0</v>
      </c>
      <c r="I86" s="2">
        <v>0</v>
      </c>
      <c r="J86" s="2">
        <v>402362</v>
      </c>
      <c r="K86" s="2">
        <v>0</v>
      </c>
      <c r="L86" s="2">
        <v>0</v>
      </c>
      <c r="M86" s="2">
        <v>400213</v>
      </c>
    </row>
    <row r="87" spans="1:13" ht="12.75">
      <c r="A87" s="2" t="s">
        <v>157</v>
      </c>
      <c r="B87" s="2" t="s">
        <v>158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251154</v>
      </c>
      <c r="K87" s="2">
        <v>0</v>
      </c>
      <c r="L87" s="2">
        <v>0</v>
      </c>
      <c r="M87" s="2">
        <v>185864</v>
      </c>
    </row>
    <row r="88" spans="1:13" ht="12.75">
      <c r="A88" s="2" t="s">
        <v>159</v>
      </c>
      <c r="B88" s="2" t="s">
        <v>160</v>
      </c>
      <c r="C88" s="2">
        <v>147416</v>
      </c>
      <c r="D88" s="2">
        <v>20584</v>
      </c>
      <c r="E88" s="2">
        <v>8095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</row>
    <row r="89" spans="1:13" ht="12.75">
      <c r="A89" s="2" t="s">
        <v>161</v>
      </c>
      <c r="B89" s="2" t="s">
        <v>162</v>
      </c>
      <c r="C89" s="2">
        <v>1500</v>
      </c>
      <c r="D89" s="2">
        <v>250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130411</v>
      </c>
      <c r="K89" s="2">
        <v>9624</v>
      </c>
      <c r="L89" s="2">
        <v>0</v>
      </c>
      <c r="M89" s="2">
        <v>137748</v>
      </c>
    </row>
    <row r="90" spans="1:13" ht="12.75">
      <c r="A90" s="2" t="s">
        <v>163</v>
      </c>
      <c r="B90" s="2" t="s">
        <v>164</v>
      </c>
      <c r="C90" s="2">
        <v>82758</v>
      </c>
      <c r="D90" s="2">
        <v>0</v>
      </c>
      <c r="E90" s="2">
        <v>2250</v>
      </c>
      <c r="F90" s="2">
        <v>0</v>
      </c>
      <c r="G90" s="2">
        <v>0</v>
      </c>
      <c r="H90" s="2">
        <v>0</v>
      </c>
      <c r="I90" s="2">
        <v>0</v>
      </c>
      <c r="J90" s="2">
        <v>154361</v>
      </c>
      <c r="K90" s="2">
        <v>0</v>
      </c>
      <c r="L90" s="2">
        <v>0</v>
      </c>
      <c r="M90" s="2">
        <v>151796</v>
      </c>
    </row>
    <row r="91" spans="1:13" ht="12.75">
      <c r="A91" s="2" t="s">
        <v>165</v>
      </c>
      <c r="B91" s="2" t="s">
        <v>166</v>
      </c>
      <c r="C91" s="2">
        <v>48672</v>
      </c>
      <c r="D91" s="2">
        <v>0</v>
      </c>
      <c r="E91" s="2">
        <v>1500</v>
      </c>
      <c r="F91" s="2">
        <v>0</v>
      </c>
      <c r="G91" s="2">
        <v>0</v>
      </c>
      <c r="H91" s="2">
        <v>0</v>
      </c>
      <c r="I91" s="2">
        <v>0</v>
      </c>
      <c r="J91" s="2">
        <v>108767</v>
      </c>
      <c r="K91" s="2">
        <v>0</v>
      </c>
      <c r="L91" s="2">
        <v>0</v>
      </c>
      <c r="M91" s="2">
        <v>100325</v>
      </c>
    </row>
    <row r="92" spans="1:13" ht="12.75">
      <c r="A92" s="2" t="s">
        <v>167</v>
      </c>
      <c r="B92" s="2" t="s">
        <v>168</v>
      </c>
      <c r="C92" s="2">
        <v>56086</v>
      </c>
      <c r="D92" s="2">
        <v>0</v>
      </c>
      <c r="E92" s="2">
        <v>3885</v>
      </c>
      <c r="F92" s="2">
        <v>1500</v>
      </c>
      <c r="G92" s="2">
        <v>0</v>
      </c>
      <c r="H92" s="2">
        <v>0</v>
      </c>
      <c r="I92" s="2">
        <v>0</v>
      </c>
      <c r="J92" s="2">
        <v>150129</v>
      </c>
      <c r="K92" s="2">
        <v>0</v>
      </c>
      <c r="L92" s="2">
        <v>0</v>
      </c>
      <c r="M92" s="2">
        <v>140370</v>
      </c>
    </row>
    <row r="93" spans="1:13" ht="12.75">
      <c r="A93" s="2" t="s">
        <v>169</v>
      </c>
      <c r="B93" s="2" t="s">
        <v>170</v>
      </c>
      <c r="C93" s="2">
        <v>18250</v>
      </c>
      <c r="D93" s="2">
        <v>0</v>
      </c>
      <c r="E93" s="2">
        <v>1810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</row>
    <row r="94" spans="1:13" ht="12.75">
      <c r="A94" s="2" t="s">
        <v>171</v>
      </c>
      <c r="B94" s="2" t="s">
        <v>172</v>
      </c>
      <c r="C94" s="2">
        <v>47458</v>
      </c>
      <c r="D94" s="2">
        <v>0</v>
      </c>
      <c r="E94" s="2">
        <v>1500</v>
      </c>
      <c r="F94" s="2">
        <v>0</v>
      </c>
      <c r="G94" s="2">
        <v>0</v>
      </c>
      <c r="H94" s="2">
        <v>0</v>
      </c>
      <c r="I94" s="2">
        <v>0</v>
      </c>
      <c r="J94" s="2">
        <v>118395</v>
      </c>
      <c r="K94" s="2">
        <v>0</v>
      </c>
      <c r="L94" s="2">
        <v>0</v>
      </c>
      <c r="M94" s="2">
        <v>102474</v>
      </c>
    </row>
    <row r="95" spans="1:13" ht="12.75">
      <c r="A95" s="2" t="s">
        <v>173</v>
      </c>
      <c r="B95" s="2" t="s">
        <v>174</v>
      </c>
      <c r="C95" s="2">
        <v>799492</v>
      </c>
      <c r="D95" s="2">
        <v>250</v>
      </c>
      <c r="E95" s="2">
        <v>34520</v>
      </c>
      <c r="F95" s="2">
        <v>0</v>
      </c>
      <c r="G95" s="2">
        <v>0</v>
      </c>
      <c r="H95" s="2">
        <v>0</v>
      </c>
      <c r="I95" s="2">
        <v>0</v>
      </c>
      <c r="J95" s="2">
        <v>394591</v>
      </c>
      <c r="K95" s="2">
        <v>0</v>
      </c>
      <c r="L95" s="2">
        <v>0</v>
      </c>
      <c r="M95" s="2">
        <v>336699</v>
      </c>
    </row>
    <row r="96" spans="1:13" ht="12.75">
      <c r="A96" s="2" t="s">
        <v>175</v>
      </c>
      <c r="B96" s="2" t="s">
        <v>176</v>
      </c>
      <c r="C96" s="2">
        <v>41094</v>
      </c>
      <c r="D96" s="2">
        <v>0</v>
      </c>
      <c r="E96" s="2">
        <v>2686</v>
      </c>
      <c r="F96" s="2">
        <v>0</v>
      </c>
      <c r="G96" s="2">
        <v>0</v>
      </c>
      <c r="H96" s="2">
        <v>0</v>
      </c>
      <c r="I96" s="2">
        <v>0</v>
      </c>
      <c r="J96" s="2">
        <v>300191</v>
      </c>
      <c r="K96" s="2">
        <v>0</v>
      </c>
      <c r="L96" s="2">
        <v>0</v>
      </c>
      <c r="M96" s="2">
        <v>250125</v>
      </c>
    </row>
    <row r="97" spans="1:13" ht="12.75">
      <c r="A97" s="2" t="s">
        <v>177</v>
      </c>
      <c r="B97" s="2" t="s">
        <v>178</v>
      </c>
      <c r="C97" s="2">
        <v>2422098</v>
      </c>
      <c r="D97" s="2">
        <v>365253</v>
      </c>
      <c r="E97" s="2">
        <v>163768</v>
      </c>
      <c r="F97" s="2">
        <v>1750</v>
      </c>
      <c r="G97" s="2">
        <v>0</v>
      </c>
      <c r="H97" s="2">
        <v>0</v>
      </c>
      <c r="I97" s="2">
        <v>0</v>
      </c>
      <c r="J97" s="2">
        <v>693383</v>
      </c>
      <c r="K97" s="2">
        <v>50880</v>
      </c>
      <c r="L97" s="2">
        <v>0</v>
      </c>
      <c r="M97" s="2">
        <v>607947</v>
      </c>
    </row>
    <row r="98" spans="1:13" ht="12.75">
      <c r="A98" s="2" t="s">
        <v>179</v>
      </c>
      <c r="B98" s="2" t="s">
        <v>180</v>
      </c>
      <c r="C98" s="2">
        <v>780127</v>
      </c>
      <c r="D98" s="2">
        <v>49667</v>
      </c>
      <c r="E98" s="2">
        <v>51647</v>
      </c>
      <c r="F98" s="2">
        <v>0</v>
      </c>
      <c r="G98" s="2">
        <v>0</v>
      </c>
      <c r="H98" s="2">
        <v>0</v>
      </c>
      <c r="I98" s="2">
        <v>0</v>
      </c>
      <c r="J98" s="2">
        <v>804175</v>
      </c>
      <c r="K98" s="2">
        <v>0</v>
      </c>
      <c r="L98" s="2">
        <v>0</v>
      </c>
      <c r="M98" s="2">
        <v>651805</v>
      </c>
    </row>
    <row r="99" spans="1:13" ht="12.75">
      <c r="A99" s="2" t="s">
        <v>181</v>
      </c>
      <c r="B99" s="2" t="s">
        <v>182</v>
      </c>
      <c r="C99" s="2">
        <v>195688</v>
      </c>
      <c r="D99" s="2">
        <v>29167</v>
      </c>
      <c r="E99" s="2">
        <v>11062</v>
      </c>
      <c r="F99" s="2">
        <v>1750</v>
      </c>
      <c r="G99" s="2">
        <v>0</v>
      </c>
      <c r="H99" s="2">
        <v>0</v>
      </c>
      <c r="I99" s="2">
        <v>0</v>
      </c>
      <c r="J99" s="2">
        <v>259607</v>
      </c>
      <c r="K99" s="2">
        <v>18459</v>
      </c>
      <c r="L99" s="2">
        <v>0</v>
      </c>
      <c r="M99" s="2">
        <v>236296</v>
      </c>
    </row>
    <row r="100" spans="1:13" ht="12.75">
      <c r="A100" s="2" t="s">
        <v>183</v>
      </c>
      <c r="B100" s="2" t="s">
        <v>184</v>
      </c>
      <c r="C100" s="2">
        <v>114808</v>
      </c>
      <c r="D100" s="2">
        <v>0</v>
      </c>
      <c r="E100" s="2">
        <v>4500</v>
      </c>
      <c r="F100" s="2">
        <v>0</v>
      </c>
      <c r="G100" s="2">
        <v>0</v>
      </c>
      <c r="H100" s="2">
        <v>0</v>
      </c>
      <c r="I100" s="2">
        <v>0</v>
      </c>
      <c r="J100" s="2">
        <v>146663</v>
      </c>
      <c r="K100" s="2">
        <v>0</v>
      </c>
      <c r="L100" s="2">
        <v>0</v>
      </c>
      <c r="M100" s="2">
        <v>137366</v>
      </c>
    </row>
    <row r="101" spans="1:13" ht="12.75">
      <c r="A101" s="2" t="s">
        <v>185</v>
      </c>
      <c r="B101" s="2" t="s">
        <v>186</v>
      </c>
      <c r="C101" s="2">
        <v>404967</v>
      </c>
      <c r="D101" s="2">
        <v>60001</v>
      </c>
      <c r="E101" s="2">
        <v>17185</v>
      </c>
      <c r="F101" s="2">
        <v>0</v>
      </c>
      <c r="G101" s="2">
        <v>0</v>
      </c>
      <c r="H101" s="2">
        <v>0</v>
      </c>
      <c r="I101" s="2">
        <v>0</v>
      </c>
      <c r="J101" s="2">
        <v>174445</v>
      </c>
      <c r="K101" s="2">
        <v>11875</v>
      </c>
      <c r="L101" s="2">
        <v>0</v>
      </c>
      <c r="M101" s="2">
        <v>164557</v>
      </c>
    </row>
    <row r="102" spans="1:13" ht="12.75">
      <c r="A102" s="2" t="s">
        <v>187</v>
      </c>
      <c r="B102" s="2" t="s">
        <v>188</v>
      </c>
      <c r="C102" s="2">
        <v>832444</v>
      </c>
      <c r="D102" s="2">
        <v>0</v>
      </c>
      <c r="E102" s="2">
        <v>40077</v>
      </c>
      <c r="F102" s="2">
        <v>0</v>
      </c>
      <c r="G102" s="2">
        <v>0</v>
      </c>
      <c r="H102" s="2">
        <v>0</v>
      </c>
      <c r="I102" s="2">
        <v>0</v>
      </c>
      <c r="J102" s="2">
        <v>219513</v>
      </c>
      <c r="K102" s="2">
        <v>0</v>
      </c>
      <c r="L102" s="2">
        <v>0</v>
      </c>
      <c r="M102" s="2">
        <v>215808</v>
      </c>
    </row>
    <row r="103" spans="1:13" ht="12.75">
      <c r="A103" s="2" t="s">
        <v>189</v>
      </c>
      <c r="B103" s="2" t="s">
        <v>190</v>
      </c>
      <c r="C103" s="2">
        <v>16336</v>
      </c>
      <c r="D103" s="2">
        <v>0</v>
      </c>
      <c r="E103" s="2">
        <v>2250</v>
      </c>
      <c r="F103" s="2">
        <v>0</v>
      </c>
      <c r="G103" s="2">
        <v>0</v>
      </c>
      <c r="H103" s="2">
        <v>0</v>
      </c>
      <c r="I103" s="2">
        <v>0</v>
      </c>
      <c r="J103" s="2">
        <v>22368</v>
      </c>
      <c r="K103" s="2">
        <v>0</v>
      </c>
      <c r="L103" s="2">
        <v>0</v>
      </c>
      <c r="M103" s="2">
        <v>11754</v>
      </c>
    </row>
    <row r="104" spans="1:13" ht="12.75">
      <c r="A104" s="2" t="s">
        <v>191</v>
      </c>
      <c r="B104" s="2" t="s">
        <v>192</v>
      </c>
      <c r="C104" s="2">
        <v>2113975</v>
      </c>
      <c r="D104" s="2">
        <v>1000</v>
      </c>
      <c r="E104" s="2">
        <v>110276</v>
      </c>
      <c r="F104" s="2">
        <v>0</v>
      </c>
      <c r="G104" s="2">
        <v>0</v>
      </c>
      <c r="H104" s="2">
        <v>0</v>
      </c>
      <c r="I104" s="2">
        <v>0</v>
      </c>
      <c r="J104" s="2">
        <v>769840</v>
      </c>
      <c r="K104" s="2">
        <v>0</v>
      </c>
      <c r="L104" s="2">
        <v>0</v>
      </c>
      <c r="M104" s="2">
        <v>723463</v>
      </c>
    </row>
    <row r="105" spans="1:13" ht="12.75">
      <c r="A105" s="2" t="s">
        <v>193</v>
      </c>
      <c r="B105" s="2" t="s">
        <v>194</v>
      </c>
      <c r="C105" s="2">
        <v>14586</v>
      </c>
      <c r="D105" s="2">
        <v>0</v>
      </c>
      <c r="E105" s="2">
        <v>1462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 t="s">
        <v>195</v>
      </c>
      <c r="B108" s="2" t="s">
        <v>196</v>
      </c>
      <c r="C108" s="2">
        <v>10250</v>
      </c>
      <c r="D108" s="2">
        <v>0</v>
      </c>
      <c r="E108" s="2">
        <v>1500</v>
      </c>
      <c r="F108" s="2">
        <v>0</v>
      </c>
      <c r="G108" s="2">
        <v>0</v>
      </c>
      <c r="H108" s="2">
        <v>0</v>
      </c>
      <c r="I108" s="2">
        <v>0</v>
      </c>
      <c r="J108" s="2">
        <v>65394</v>
      </c>
      <c r="K108" s="2">
        <v>0</v>
      </c>
      <c r="L108" s="2">
        <v>0</v>
      </c>
      <c r="M108" s="2">
        <v>60657</v>
      </c>
    </row>
    <row r="109" spans="1:13" ht="12.75">
      <c r="A109" s="2" t="s">
        <v>197</v>
      </c>
      <c r="B109" s="2" t="s">
        <v>198</v>
      </c>
      <c r="C109" s="2">
        <v>487732</v>
      </c>
      <c r="D109" s="2">
        <v>0</v>
      </c>
      <c r="E109" s="2">
        <v>32068</v>
      </c>
      <c r="F109" s="2">
        <v>0</v>
      </c>
      <c r="G109" s="2">
        <v>0</v>
      </c>
      <c r="H109" s="2">
        <v>0</v>
      </c>
      <c r="I109" s="2">
        <v>0</v>
      </c>
      <c r="J109" s="2">
        <v>148224</v>
      </c>
      <c r="K109" s="2">
        <v>0</v>
      </c>
      <c r="L109" s="2">
        <v>0</v>
      </c>
      <c r="M109" s="2">
        <v>142216</v>
      </c>
    </row>
    <row r="110" spans="1:13" ht="12.75">
      <c r="A110" s="2" t="s">
        <v>199</v>
      </c>
      <c r="B110" s="2" t="s">
        <v>200</v>
      </c>
      <c r="C110" s="2">
        <v>192008</v>
      </c>
      <c r="D110" s="2">
        <v>250</v>
      </c>
      <c r="E110" s="2">
        <v>8515</v>
      </c>
      <c r="F110" s="2">
        <v>0</v>
      </c>
      <c r="G110" s="2">
        <v>0</v>
      </c>
      <c r="H110" s="2">
        <v>0</v>
      </c>
      <c r="I110" s="2">
        <v>0</v>
      </c>
      <c r="J110" s="2">
        <v>197607</v>
      </c>
      <c r="K110" s="2">
        <v>0</v>
      </c>
      <c r="L110" s="2">
        <v>0</v>
      </c>
      <c r="M110" s="2">
        <v>189296</v>
      </c>
    </row>
    <row r="111" spans="1:13" ht="12.75">
      <c r="A111" s="2" t="s">
        <v>201</v>
      </c>
      <c r="B111" s="2" t="s">
        <v>202</v>
      </c>
      <c r="C111" s="2">
        <v>465918</v>
      </c>
      <c r="D111" s="2">
        <v>0</v>
      </c>
      <c r="E111" s="2">
        <v>22520</v>
      </c>
      <c r="F111" s="2">
        <v>0</v>
      </c>
      <c r="G111" s="2">
        <v>0</v>
      </c>
      <c r="H111" s="2">
        <v>0</v>
      </c>
      <c r="I111" s="2">
        <v>0</v>
      </c>
      <c r="J111" s="2">
        <v>195697</v>
      </c>
      <c r="K111" s="2">
        <v>0</v>
      </c>
      <c r="L111" s="2">
        <v>0</v>
      </c>
      <c r="M111" s="2">
        <v>189250</v>
      </c>
    </row>
    <row r="112" spans="1:13" ht="12.75">
      <c r="A112" s="2" t="s">
        <v>203</v>
      </c>
      <c r="B112" s="2" t="s">
        <v>204</v>
      </c>
      <c r="C112" s="2">
        <v>57430</v>
      </c>
      <c r="D112" s="2">
        <v>5167</v>
      </c>
      <c r="E112" s="2">
        <v>3120</v>
      </c>
      <c r="F112" s="2">
        <v>0</v>
      </c>
      <c r="G112" s="2">
        <v>0</v>
      </c>
      <c r="H112" s="2">
        <v>0</v>
      </c>
      <c r="I112" s="2">
        <v>0</v>
      </c>
      <c r="J112" s="2">
        <v>79474</v>
      </c>
      <c r="K112" s="2">
        <v>0</v>
      </c>
      <c r="L112" s="2">
        <v>0</v>
      </c>
      <c r="M112" s="2">
        <v>76185</v>
      </c>
    </row>
    <row r="113" spans="1:13" ht="12.75">
      <c r="A113" s="2" t="s">
        <v>205</v>
      </c>
      <c r="B113" s="2" t="s">
        <v>206</v>
      </c>
      <c r="C113" s="2">
        <v>370056</v>
      </c>
      <c r="D113" s="2">
        <v>52626</v>
      </c>
      <c r="E113" s="2">
        <v>16033</v>
      </c>
      <c r="F113" s="2">
        <v>0</v>
      </c>
      <c r="G113" s="2">
        <v>0</v>
      </c>
      <c r="H113" s="2">
        <v>0</v>
      </c>
      <c r="I113" s="2">
        <v>0</v>
      </c>
      <c r="J113" s="2">
        <v>362836</v>
      </c>
      <c r="K113" s="2">
        <v>22667</v>
      </c>
      <c r="L113" s="2">
        <v>0</v>
      </c>
      <c r="M113" s="2">
        <v>355994</v>
      </c>
    </row>
    <row r="114" spans="1:13" ht="12.75">
      <c r="A114" s="2" t="s">
        <v>207</v>
      </c>
      <c r="B114" s="2" t="s">
        <v>208</v>
      </c>
      <c r="C114" s="2">
        <v>668022</v>
      </c>
      <c r="D114" s="2">
        <v>97835</v>
      </c>
      <c r="E114" s="2">
        <v>53198</v>
      </c>
      <c r="F114" s="2">
        <v>7000</v>
      </c>
      <c r="G114" s="2">
        <v>0</v>
      </c>
      <c r="H114" s="2">
        <v>0</v>
      </c>
      <c r="I114" s="2">
        <v>0</v>
      </c>
      <c r="J114" s="2">
        <v>1270573</v>
      </c>
      <c r="K114" s="2">
        <v>75208</v>
      </c>
      <c r="L114" s="2">
        <v>0</v>
      </c>
      <c r="M114" s="2">
        <v>1331319</v>
      </c>
    </row>
    <row r="115" spans="1:13" ht="12.75">
      <c r="A115" s="2" t="s">
        <v>209</v>
      </c>
      <c r="B115" s="2" t="s">
        <v>210</v>
      </c>
      <c r="C115" s="2">
        <v>700837</v>
      </c>
      <c r="D115" s="2">
        <v>98126</v>
      </c>
      <c r="E115" s="2">
        <v>60430</v>
      </c>
      <c r="F115" s="2">
        <v>11336</v>
      </c>
      <c r="G115" s="2">
        <v>0</v>
      </c>
      <c r="H115" s="2">
        <v>0</v>
      </c>
      <c r="I115" s="2">
        <v>0</v>
      </c>
      <c r="J115" s="2">
        <v>324527</v>
      </c>
      <c r="K115" s="2">
        <v>17500</v>
      </c>
      <c r="L115" s="2">
        <v>0</v>
      </c>
      <c r="M115" s="2">
        <v>341373</v>
      </c>
    </row>
    <row r="116" spans="1:13" ht="12.75">
      <c r="A116" s="2" t="s">
        <v>211</v>
      </c>
      <c r="B116" s="2" t="s">
        <v>212</v>
      </c>
      <c r="C116" s="2">
        <v>264680</v>
      </c>
      <c r="D116" s="2">
        <v>0</v>
      </c>
      <c r="E116" s="2">
        <v>12295</v>
      </c>
      <c r="F116" s="2">
        <v>0</v>
      </c>
      <c r="G116" s="2">
        <v>0</v>
      </c>
      <c r="H116" s="2">
        <v>0</v>
      </c>
      <c r="I116" s="2">
        <v>0</v>
      </c>
      <c r="J116" s="2">
        <v>167375</v>
      </c>
      <c r="K116" s="2">
        <v>0</v>
      </c>
      <c r="L116" s="2">
        <v>0</v>
      </c>
      <c r="M116" s="2">
        <v>124094</v>
      </c>
    </row>
    <row r="117" spans="1:13" ht="12.75">
      <c r="A117" s="2" t="s">
        <v>213</v>
      </c>
      <c r="B117" s="2" t="s">
        <v>214</v>
      </c>
      <c r="C117" s="2">
        <v>636600</v>
      </c>
      <c r="D117" s="2">
        <v>0</v>
      </c>
      <c r="E117" s="2">
        <v>34401</v>
      </c>
      <c r="F117" s="2">
        <v>1500</v>
      </c>
      <c r="G117" s="2">
        <v>0</v>
      </c>
      <c r="H117" s="2">
        <v>0</v>
      </c>
      <c r="I117" s="2">
        <v>0</v>
      </c>
      <c r="J117" s="2">
        <v>210733</v>
      </c>
      <c r="K117" s="2">
        <v>0</v>
      </c>
      <c r="L117" s="2">
        <v>0</v>
      </c>
      <c r="M117" s="2">
        <v>195913</v>
      </c>
    </row>
    <row r="118" spans="1:13" ht="12.75">
      <c r="A118" s="2" t="s">
        <v>215</v>
      </c>
      <c r="B118" s="2" t="s">
        <v>216</v>
      </c>
      <c r="C118" s="2">
        <v>339457</v>
      </c>
      <c r="D118" s="2">
        <v>0</v>
      </c>
      <c r="E118" s="2">
        <v>12665</v>
      </c>
      <c r="F118" s="2">
        <v>0</v>
      </c>
      <c r="G118" s="2">
        <v>0</v>
      </c>
      <c r="H118" s="2">
        <v>0</v>
      </c>
      <c r="I118" s="2">
        <v>0</v>
      </c>
      <c r="J118" s="2">
        <v>133893</v>
      </c>
      <c r="K118" s="2">
        <v>0</v>
      </c>
      <c r="L118" s="2">
        <v>0</v>
      </c>
      <c r="M118" s="2">
        <v>126614</v>
      </c>
    </row>
    <row r="119" spans="1:13" ht="12.75">
      <c r="A119" s="2" t="s">
        <v>217</v>
      </c>
      <c r="B119" s="2" t="s">
        <v>218</v>
      </c>
      <c r="C119" s="2">
        <v>242672</v>
      </c>
      <c r="D119" s="2">
        <v>0</v>
      </c>
      <c r="E119" s="2">
        <v>26250</v>
      </c>
      <c r="F119" s="2">
        <v>0</v>
      </c>
      <c r="G119" s="2">
        <v>0</v>
      </c>
      <c r="H119" s="2">
        <v>0</v>
      </c>
      <c r="I119" s="2">
        <v>0</v>
      </c>
      <c r="J119" s="2">
        <v>148650</v>
      </c>
      <c r="K119" s="2">
        <v>0</v>
      </c>
      <c r="L119" s="2">
        <v>0</v>
      </c>
      <c r="M119" s="2">
        <v>99993</v>
      </c>
    </row>
    <row r="120" spans="1:13" ht="12.75">
      <c r="A120" s="2" t="s">
        <v>219</v>
      </c>
      <c r="B120" s="2" t="s">
        <v>220</v>
      </c>
      <c r="C120" s="2">
        <v>0</v>
      </c>
      <c r="D120" s="2">
        <v>0</v>
      </c>
      <c r="E120" s="2">
        <v>0</v>
      </c>
      <c r="F120" s="2">
        <v>0</v>
      </c>
      <c r="G120" s="2">
        <v>656820</v>
      </c>
      <c r="H120" s="2">
        <v>571859</v>
      </c>
      <c r="I120" s="2">
        <v>366148</v>
      </c>
      <c r="J120" s="2">
        <v>0</v>
      </c>
      <c r="K120" s="2">
        <v>0</v>
      </c>
      <c r="L120" s="2">
        <v>0</v>
      </c>
      <c r="M120" s="2">
        <v>0</v>
      </c>
    </row>
    <row r="121" spans="1:13" ht="12.75">
      <c r="A121" s="2" t="s">
        <v>221</v>
      </c>
      <c r="B121" s="2" t="s">
        <v>222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106579</v>
      </c>
      <c r="K121" s="2">
        <v>0</v>
      </c>
      <c r="L121" s="2">
        <v>0</v>
      </c>
      <c r="M121" s="2">
        <v>90242</v>
      </c>
    </row>
    <row r="122" spans="1:13" ht="12.75">
      <c r="A122" s="2" t="s">
        <v>223</v>
      </c>
      <c r="B122" s="2" t="s">
        <v>224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74298</v>
      </c>
      <c r="K122" s="2">
        <v>0</v>
      </c>
      <c r="L122" s="2">
        <v>0</v>
      </c>
      <c r="M122" s="2">
        <v>71140</v>
      </c>
    </row>
    <row r="123" spans="1:13" ht="12.75">
      <c r="A123" s="2" t="s">
        <v>225</v>
      </c>
      <c r="B123" s="2" t="s">
        <v>226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93011</v>
      </c>
      <c r="K123" s="2">
        <v>0</v>
      </c>
      <c r="L123" s="2">
        <v>0</v>
      </c>
      <c r="M123" s="2">
        <v>88143</v>
      </c>
    </row>
    <row r="124" spans="1:13" ht="12.75">
      <c r="A124" s="2" t="s">
        <v>227</v>
      </c>
      <c r="B124" s="2" t="s">
        <v>41</v>
      </c>
      <c r="C124" s="2">
        <v>321704</v>
      </c>
      <c r="D124" s="2">
        <v>0</v>
      </c>
      <c r="E124" s="2">
        <v>21376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</row>
    <row r="125" spans="1:13" ht="12.75">
      <c r="A125" s="2" t="s">
        <v>228</v>
      </c>
      <c r="B125" s="2" t="s">
        <v>43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281443</v>
      </c>
      <c r="K125" s="2">
        <v>0</v>
      </c>
      <c r="L125" s="2">
        <v>0</v>
      </c>
      <c r="M125" s="2">
        <v>201452</v>
      </c>
    </row>
    <row r="126" spans="1:13" ht="12.75">
      <c r="A126" s="2" t="s">
        <v>229</v>
      </c>
      <c r="B126" s="2" t="s">
        <v>45</v>
      </c>
      <c r="C126" s="2">
        <v>39086</v>
      </c>
      <c r="D126" s="2">
        <v>0</v>
      </c>
      <c r="E126" s="2">
        <v>2550</v>
      </c>
      <c r="F126" s="2">
        <v>0</v>
      </c>
      <c r="G126" s="2">
        <v>0</v>
      </c>
      <c r="H126" s="2">
        <v>0</v>
      </c>
      <c r="I126" s="2">
        <v>0</v>
      </c>
      <c r="J126" s="2">
        <v>553819</v>
      </c>
      <c r="K126" s="2">
        <v>0</v>
      </c>
      <c r="L126" s="2">
        <v>0</v>
      </c>
      <c r="M126" s="2">
        <v>297019</v>
      </c>
    </row>
    <row r="127" spans="1:13" ht="12.75">
      <c r="A127" s="2" t="s">
        <v>230</v>
      </c>
      <c r="B127" s="2" t="s">
        <v>47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633670</v>
      </c>
      <c r="K127" s="2">
        <v>0</v>
      </c>
      <c r="L127" s="2">
        <v>0</v>
      </c>
      <c r="M127" s="2">
        <v>552477</v>
      </c>
    </row>
    <row r="128" spans="1:13" ht="12.75">
      <c r="A128" s="2" t="s">
        <v>48</v>
      </c>
      <c r="B128" s="2"/>
      <c r="C128" s="2">
        <v>44189541</v>
      </c>
      <c r="D128" s="2">
        <v>2334056</v>
      </c>
      <c r="E128" s="2">
        <v>3377527</v>
      </c>
      <c r="F128" s="2">
        <v>57961</v>
      </c>
      <c r="G128" s="2">
        <v>2070344</v>
      </c>
      <c r="H128" s="2">
        <v>1241975</v>
      </c>
      <c r="I128" s="2">
        <v>1171094</v>
      </c>
      <c r="J128" s="2">
        <v>27942663</v>
      </c>
      <c r="K128" s="2">
        <v>1420964</v>
      </c>
      <c r="L128" s="2">
        <v>988942</v>
      </c>
      <c r="M128" s="2">
        <v>23247292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I17">
      <selection activeCell="M26" sqref="A26:M27"/>
    </sheetView>
  </sheetViews>
  <sheetFormatPr defaultColWidth="9.140625" defaultRowHeight="12.75"/>
  <cols>
    <col min="1" max="1" width="39.8515625" style="39" customWidth="1"/>
    <col min="2" max="2" width="25.421875" style="39" customWidth="1"/>
    <col min="3" max="3" width="10.421875" style="39" customWidth="1"/>
    <col min="4" max="4" width="9.28125" style="39" customWidth="1"/>
    <col min="5" max="6" width="9.00390625" style="39" customWidth="1"/>
    <col min="7" max="7" width="8.8515625" style="39" customWidth="1"/>
    <col min="8" max="8" width="9.28125" style="39" customWidth="1"/>
    <col min="9" max="9" width="9.00390625" style="39" customWidth="1"/>
    <col min="10" max="10" width="10.421875" style="39" customWidth="1"/>
    <col min="11" max="11" width="9.28125" style="39" customWidth="1"/>
    <col min="12" max="12" width="10.00390625" style="39" customWidth="1"/>
    <col min="13" max="13" width="10.421875" style="39" customWidth="1"/>
    <col min="14" max="16384" width="9.140625" style="39" customWidth="1"/>
  </cols>
  <sheetData>
    <row r="1" ht="12.75">
      <c r="A1" s="39" t="s">
        <v>0</v>
      </c>
    </row>
    <row r="2" ht="12.75">
      <c r="A2" s="39" t="s">
        <v>1</v>
      </c>
    </row>
    <row r="3" ht="12.75">
      <c r="A3" s="39" t="s">
        <v>241</v>
      </c>
    </row>
    <row r="6" spans="1:13" ht="13.5" thickBot="1">
      <c r="A6" s="39" t="s">
        <v>3</v>
      </c>
      <c r="C6" s="40" t="s">
        <v>4</v>
      </c>
      <c r="D6" s="41"/>
      <c r="E6" s="41"/>
      <c r="F6" s="42"/>
      <c r="G6" s="40" t="s">
        <v>5</v>
      </c>
      <c r="H6" s="41"/>
      <c r="I6" s="42"/>
      <c r="J6" s="41" t="s">
        <v>6</v>
      </c>
      <c r="K6" s="41"/>
      <c r="L6" s="41"/>
      <c r="M6" s="42"/>
    </row>
    <row r="7" spans="2:13" ht="13.5" thickTop="1">
      <c r="B7" s="43"/>
      <c r="C7" s="44"/>
      <c r="D7" s="44" t="s">
        <v>7</v>
      </c>
      <c r="E7" s="44" t="s">
        <v>8</v>
      </c>
      <c r="F7" s="43" t="s">
        <v>8</v>
      </c>
      <c r="G7" s="45"/>
      <c r="H7" s="44" t="s">
        <v>7</v>
      </c>
      <c r="I7" s="43" t="s">
        <v>8</v>
      </c>
      <c r="J7" s="44"/>
      <c r="K7" s="44" t="s">
        <v>7</v>
      </c>
      <c r="L7" s="44" t="s">
        <v>9</v>
      </c>
      <c r="M7" s="43" t="s">
        <v>8</v>
      </c>
    </row>
    <row r="8" spans="2:13" ht="12.75">
      <c r="B8" s="43"/>
      <c r="C8" s="44" t="s">
        <v>10</v>
      </c>
      <c r="D8" s="44" t="s">
        <v>11</v>
      </c>
      <c r="E8" s="44" t="s">
        <v>12</v>
      </c>
      <c r="F8" s="43" t="s">
        <v>13</v>
      </c>
      <c r="G8" s="45" t="s">
        <v>10</v>
      </c>
      <c r="H8" s="44" t="s">
        <v>11</v>
      </c>
      <c r="I8" s="43" t="s">
        <v>12</v>
      </c>
      <c r="J8" s="44" t="s">
        <v>10</v>
      </c>
      <c r="K8" s="44" t="s">
        <v>11</v>
      </c>
      <c r="L8" s="44" t="s">
        <v>15</v>
      </c>
      <c r="M8" s="43" t="s">
        <v>12</v>
      </c>
    </row>
    <row r="9" spans="1:13" ht="12.75">
      <c r="A9" s="46" t="s">
        <v>16</v>
      </c>
      <c r="B9" s="47"/>
      <c r="C9" s="46" t="s">
        <v>17</v>
      </c>
      <c r="D9" s="46" t="s">
        <v>18</v>
      </c>
      <c r="E9" s="46" t="s">
        <v>19</v>
      </c>
      <c r="F9" s="47" t="s">
        <v>16</v>
      </c>
      <c r="G9" s="48" t="s">
        <v>17</v>
      </c>
      <c r="H9" s="46" t="s">
        <v>18</v>
      </c>
      <c r="I9" s="47" t="s">
        <v>16</v>
      </c>
      <c r="J9" s="46" t="s">
        <v>17</v>
      </c>
      <c r="K9" s="46" t="s">
        <v>18</v>
      </c>
      <c r="L9" s="46" t="s">
        <v>17</v>
      </c>
      <c r="M9" s="47" t="s">
        <v>16</v>
      </c>
    </row>
    <row r="10" spans="1:13" ht="12.75">
      <c r="A10" s="39" t="s">
        <v>20</v>
      </c>
      <c r="B10" s="39" t="s">
        <v>21</v>
      </c>
      <c r="C10" s="39">
        <v>139845</v>
      </c>
      <c r="D10" s="39">
        <v>968</v>
      </c>
      <c r="E10" s="39">
        <v>15783</v>
      </c>
      <c r="F10" s="39">
        <v>188</v>
      </c>
      <c r="G10" s="39">
        <v>0</v>
      </c>
      <c r="H10" s="39">
        <v>0</v>
      </c>
      <c r="I10" s="39">
        <v>0</v>
      </c>
      <c r="J10" s="39">
        <v>454348</v>
      </c>
      <c r="K10" s="39">
        <v>0</v>
      </c>
      <c r="L10" s="39">
        <v>0</v>
      </c>
      <c r="M10" s="39">
        <v>410586</v>
      </c>
    </row>
    <row r="11" spans="1:13" ht="12.75">
      <c r="A11" s="39" t="s">
        <v>22</v>
      </c>
      <c r="B11" s="39" t="s">
        <v>23</v>
      </c>
      <c r="C11" s="39">
        <v>271871</v>
      </c>
      <c r="D11" s="39">
        <v>0</v>
      </c>
      <c r="E11" s="39">
        <v>15216</v>
      </c>
      <c r="F11" s="39">
        <v>0</v>
      </c>
      <c r="G11" s="39">
        <v>0</v>
      </c>
      <c r="H11" s="39">
        <v>0</v>
      </c>
      <c r="I11" s="39">
        <v>0</v>
      </c>
      <c r="J11" s="39">
        <v>392509</v>
      </c>
      <c r="K11" s="39">
        <v>6696</v>
      </c>
      <c r="L11" s="39">
        <v>170436</v>
      </c>
      <c r="M11" s="39">
        <v>206796</v>
      </c>
    </row>
    <row r="12" spans="1:13" ht="12.75">
      <c r="A12" s="39" t="s">
        <v>24</v>
      </c>
      <c r="B12" s="39" t="s">
        <v>25</v>
      </c>
      <c r="C12" s="39">
        <v>80099</v>
      </c>
      <c r="D12" s="39">
        <v>0</v>
      </c>
      <c r="E12" s="39">
        <v>6188</v>
      </c>
      <c r="F12" s="39">
        <v>0</v>
      </c>
      <c r="G12" s="39">
        <v>0</v>
      </c>
      <c r="H12" s="39">
        <v>0</v>
      </c>
      <c r="I12" s="39">
        <v>0</v>
      </c>
      <c r="J12" s="39">
        <v>438143</v>
      </c>
      <c r="K12" s="39">
        <v>0</v>
      </c>
      <c r="L12" s="39">
        <v>0</v>
      </c>
      <c r="M12" s="39">
        <v>330736</v>
      </c>
    </row>
    <row r="13" spans="1:13" ht="12.75">
      <c r="A13" s="39" t="s">
        <v>26</v>
      </c>
      <c r="B13" s="39" t="s">
        <v>27</v>
      </c>
      <c r="C13" s="39">
        <v>629076</v>
      </c>
      <c r="D13" s="39">
        <v>80287</v>
      </c>
      <c r="E13" s="39">
        <v>52212</v>
      </c>
      <c r="F13" s="39">
        <v>0</v>
      </c>
      <c r="G13" s="39">
        <v>0</v>
      </c>
      <c r="H13" s="39">
        <v>0</v>
      </c>
      <c r="I13" s="39">
        <v>0</v>
      </c>
      <c r="J13" s="39">
        <v>1806032</v>
      </c>
      <c r="K13" s="39">
        <v>115473</v>
      </c>
      <c r="L13" s="39">
        <v>0</v>
      </c>
      <c r="M13" s="39">
        <v>1718034</v>
      </c>
    </row>
    <row r="14" spans="1:13" ht="12.75">
      <c r="A14" s="39" t="s">
        <v>28</v>
      </c>
      <c r="B14" s="39" t="s">
        <v>29</v>
      </c>
      <c r="C14" s="39">
        <v>175241</v>
      </c>
      <c r="D14" s="39">
        <v>15749</v>
      </c>
      <c r="E14" s="39">
        <v>38439</v>
      </c>
      <c r="F14" s="39">
        <v>3168</v>
      </c>
      <c r="G14" s="39">
        <v>0</v>
      </c>
      <c r="H14" s="39">
        <v>0</v>
      </c>
      <c r="I14" s="39">
        <v>0</v>
      </c>
      <c r="J14" s="39">
        <v>480441</v>
      </c>
      <c r="K14" s="39">
        <v>27225</v>
      </c>
      <c r="L14" s="39">
        <v>0</v>
      </c>
      <c r="M14" s="39">
        <v>448596</v>
      </c>
    </row>
    <row r="15" spans="1:13" ht="12.75">
      <c r="A15" s="39" t="s">
        <v>30</v>
      </c>
      <c r="B15" s="39" t="s">
        <v>31</v>
      </c>
      <c r="C15" s="39">
        <v>34145</v>
      </c>
      <c r="D15" s="39">
        <v>0</v>
      </c>
      <c r="E15" s="39">
        <v>1813</v>
      </c>
      <c r="F15" s="39">
        <v>188</v>
      </c>
      <c r="G15" s="39">
        <v>0</v>
      </c>
      <c r="H15" s="39">
        <v>0</v>
      </c>
      <c r="I15" s="39">
        <v>0</v>
      </c>
      <c r="J15" s="39">
        <v>60974</v>
      </c>
      <c r="K15" s="39">
        <v>0</v>
      </c>
      <c r="L15" s="39">
        <v>0</v>
      </c>
      <c r="M15" s="39">
        <v>59263</v>
      </c>
    </row>
    <row r="16" spans="1:13" ht="12.75">
      <c r="A16" s="39" t="s">
        <v>32</v>
      </c>
      <c r="B16" s="39" t="s">
        <v>33</v>
      </c>
      <c r="C16" s="39">
        <v>0</v>
      </c>
      <c r="D16" s="39">
        <v>0</v>
      </c>
      <c r="E16" s="39">
        <v>0</v>
      </c>
      <c r="F16" s="39">
        <v>0</v>
      </c>
      <c r="G16" s="39">
        <v>133932</v>
      </c>
      <c r="H16" s="39">
        <v>44851</v>
      </c>
      <c r="I16" s="39">
        <v>74722</v>
      </c>
      <c r="J16" s="39">
        <v>5330</v>
      </c>
      <c r="K16" s="39">
        <v>0</v>
      </c>
      <c r="L16" s="39">
        <v>0</v>
      </c>
      <c r="M16" s="39">
        <v>2961</v>
      </c>
    </row>
    <row r="17" spans="1:13" ht="12.75">
      <c r="A17" s="39" t="s">
        <v>34</v>
      </c>
      <c r="B17" s="39" t="s">
        <v>35</v>
      </c>
      <c r="C17" s="39">
        <v>1349504</v>
      </c>
      <c r="D17" s="39">
        <v>64739</v>
      </c>
      <c r="E17" s="39">
        <v>140258</v>
      </c>
      <c r="F17" s="39">
        <v>1688</v>
      </c>
      <c r="G17" s="39">
        <v>0</v>
      </c>
      <c r="H17" s="39">
        <v>0</v>
      </c>
      <c r="I17" s="39">
        <v>0</v>
      </c>
      <c r="J17" s="39">
        <v>2014507</v>
      </c>
      <c r="K17" s="39">
        <v>78515</v>
      </c>
      <c r="L17" s="39">
        <v>0</v>
      </c>
      <c r="M17" s="39">
        <v>1933082</v>
      </c>
    </row>
    <row r="18" spans="1:13" ht="12.75">
      <c r="A18" s="39" t="s">
        <v>36</v>
      </c>
      <c r="B18" s="39" t="s">
        <v>37</v>
      </c>
      <c r="C18" s="39">
        <v>79934</v>
      </c>
      <c r="D18" s="39">
        <v>0</v>
      </c>
      <c r="E18" s="39">
        <v>8489</v>
      </c>
      <c r="F18" s="39">
        <v>375</v>
      </c>
      <c r="G18" s="39">
        <v>0</v>
      </c>
      <c r="H18" s="39">
        <v>0</v>
      </c>
      <c r="I18" s="39">
        <v>0</v>
      </c>
      <c r="J18" s="39">
        <v>133098</v>
      </c>
      <c r="K18" s="39">
        <v>0</v>
      </c>
      <c r="L18" s="39">
        <v>0</v>
      </c>
      <c r="M18" s="39">
        <v>109999</v>
      </c>
    </row>
    <row r="19" spans="1:13" ht="12.75">
      <c r="A19" s="39" t="s">
        <v>38</v>
      </c>
      <c r="B19" s="39" t="s">
        <v>39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72040</v>
      </c>
      <c r="K19" s="39">
        <v>0</v>
      </c>
      <c r="L19" s="39">
        <v>0</v>
      </c>
      <c r="M19" s="39">
        <v>71184</v>
      </c>
    </row>
    <row r="20" spans="1:13" ht="12.75">
      <c r="A20" s="39" t="s">
        <v>40</v>
      </c>
      <c r="B20" s="39" t="s">
        <v>41</v>
      </c>
      <c r="C20" s="39">
        <v>21442</v>
      </c>
      <c r="D20" s="39">
        <v>0</v>
      </c>
      <c r="E20" s="39">
        <v>750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ht="12.75">
      <c r="A21" s="39" t="s">
        <v>42</v>
      </c>
      <c r="B21" s="39" t="s">
        <v>43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9726</v>
      </c>
      <c r="K21" s="39">
        <v>0</v>
      </c>
      <c r="L21" s="39">
        <v>0</v>
      </c>
      <c r="M21" s="39">
        <v>7357</v>
      </c>
    </row>
    <row r="22" spans="1:13" ht="12.75">
      <c r="A22" s="39" t="s">
        <v>44</v>
      </c>
      <c r="B22" s="39" t="s">
        <v>45</v>
      </c>
      <c r="C22" s="39">
        <v>1500</v>
      </c>
      <c r="D22" s="39">
        <v>0</v>
      </c>
      <c r="E22" s="39">
        <v>375</v>
      </c>
      <c r="F22" s="39">
        <v>0</v>
      </c>
      <c r="G22" s="39">
        <v>0</v>
      </c>
      <c r="H22" s="39">
        <v>0</v>
      </c>
      <c r="I22" s="39">
        <v>0</v>
      </c>
      <c r="J22" s="39">
        <v>204246</v>
      </c>
      <c r="K22" s="39">
        <v>20822</v>
      </c>
      <c r="L22" s="39">
        <v>0</v>
      </c>
      <c r="M22" s="39">
        <v>165164</v>
      </c>
    </row>
    <row r="23" spans="1:13" ht="12.75">
      <c r="A23" s="39" t="s">
        <v>239</v>
      </c>
      <c r="B23" s="39" t="s">
        <v>240</v>
      </c>
      <c r="C23" s="39">
        <v>166152</v>
      </c>
      <c r="D23" s="39">
        <v>0</v>
      </c>
      <c r="E23" s="39">
        <v>66584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</row>
    <row r="24" spans="1:13" ht="12.75">
      <c r="A24" s="39" t="s">
        <v>46</v>
      </c>
      <c r="B24" s="39" t="s">
        <v>47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187256</v>
      </c>
      <c r="K24" s="39">
        <v>0</v>
      </c>
      <c r="L24" s="39">
        <v>0</v>
      </c>
      <c r="M24" s="39">
        <v>167697</v>
      </c>
    </row>
    <row r="25" spans="1:13" ht="12.75">
      <c r="A25" s="39" t="s">
        <v>48</v>
      </c>
      <c r="C25" s="39">
        <v>2948809</v>
      </c>
      <c r="D25" s="39">
        <v>161743</v>
      </c>
      <c r="E25" s="39">
        <v>346105</v>
      </c>
      <c r="F25" s="39">
        <v>5607</v>
      </c>
      <c r="G25" s="39">
        <v>133932</v>
      </c>
      <c r="H25" s="39">
        <v>44851</v>
      </c>
      <c r="I25" s="39">
        <v>74722</v>
      </c>
      <c r="J25" s="39">
        <v>6277263</v>
      </c>
      <c r="K25" s="39">
        <v>248731</v>
      </c>
      <c r="L25" s="39">
        <v>170436</v>
      </c>
      <c r="M25" s="39">
        <v>5638104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I13">
      <selection activeCell="J26" sqref="J26:M27"/>
    </sheetView>
  </sheetViews>
  <sheetFormatPr defaultColWidth="9.140625" defaultRowHeight="12.75"/>
  <cols>
    <col min="1" max="1" width="3.421875" style="0" customWidth="1"/>
    <col min="2" max="2" width="20.281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242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2" t="s">
        <v>3</v>
      </c>
      <c r="B6" s="2"/>
      <c r="C6" s="3" t="s">
        <v>4</v>
      </c>
      <c r="D6" s="4"/>
      <c r="E6" s="4"/>
      <c r="F6" s="5"/>
      <c r="G6" s="3" t="s">
        <v>5</v>
      </c>
      <c r="H6" s="4"/>
      <c r="I6" s="5"/>
      <c r="J6" s="4" t="s">
        <v>6</v>
      </c>
      <c r="K6" s="4"/>
      <c r="L6" s="4"/>
      <c r="M6" s="5"/>
    </row>
    <row r="7" spans="1:13" ht="13.5" thickTop="1">
      <c r="A7" s="2"/>
      <c r="B7" s="6"/>
      <c r="C7" s="7"/>
      <c r="D7" s="7" t="s">
        <v>7</v>
      </c>
      <c r="E7" s="7" t="s">
        <v>8</v>
      </c>
      <c r="F7" s="6" t="s">
        <v>8</v>
      </c>
      <c r="G7" s="8"/>
      <c r="H7" s="7" t="s">
        <v>7</v>
      </c>
      <c r="I7" s="6" t="s">
        <v>8</v>
      </c>
      <c r="J7" s="7"/>
      <c r="K7" s="7" t="s">
        <v>7</v>
      </c>
      <c r="L7" s="7" t="s">
        <v>9</v>
      </c>
      <c r="M7" s="6" t="s">
        <v>8</v>
      </c>
    </row>
    <row r="8" spans="1:13" ht="12.75">
      <c r="A8" s="2"/>
      <c r="B8" s="6"/>
      <c r="C8" s="7" t="s">
        <v>10</v>
      </c>
      <c r="D8" s="7" t="s">
        <v>11</v>
      </c>
      <c r="E8" s="7" t="s">
        <v>12</v>
      </c>
      <c r="F8" s="6" t="s">
        <v>13</v>
      </c>
      <c r="G8" s="8" t="s">
        <v>10</v>
      </c>
      <c r="H8" s="7" t="s">
        <v>11</v>
      </c>
      <c r="I8" s="6" t="s">
        <v>12</v>
      </c>
      <c r="J8" s="7" t="s">
        <v>10</v>
      </c>
      <c r="K8" s="7" t="s">
        <v>11</v>
      </c>
      <c r="L8" s="7" t="s">
        <v>15</v>
      </c>
      <c r="M8" s="6" t="s">
        <v>12</v>
      </c>
    </row>
    <row r="9" spans="1:13" ht="12.75">
      <c r="A9" s="9" t="s">
        <v>16</v>
      </c>
      <c r="B9" s="10"/>
      <c r="C9" s="9" t="s">
        <v>17</v>
      </c>
      <c r="D9" s="9" t="s">
        <v>18</v>
      </c>
      <c r="E9" s="9" t="s">
        <v>19</v>
      </c>
      <c r="F9" s="10" t="s">
        <v>16</v>
      </c>
      <c r="G9" s="11" t="s">
        <v>17</v>
      </c>
      <c r="H9" s="9" t="s">
        <v>18</v>
      </c>
      <c r="I9" s="10" t="s">
        <v>16</v>
      </c>
      <c r="J9" s="9" t="s">
        <v>17</v>
      </c>
      <c r="K9" s="9" t="s">
        <v>18</v>
      </c>
      <c r="L9" s="9" t="s">
        <v>17</v>
      </c>
      <c r="M9" s="10" t="s">
        <v>16</v>
      </c>
    </row>
    <row r="10" spans="1:13" ht="12.75">
      <c r="A10" s="2" t="s">
        <v>20</v>
      </c>
      <c r="B10" s="2" t="s">
        <v>21</v>
      </c>
      <c r="C10" s="2">
        <v>17187</v>
      </c>
      <c r="D10" s="2">
        <v>63</v>
      </c>
      <c r="E10" s="2">
        <v>1452</v>
      </c>
      <c r="F10" s="2">
        <v>0</v>
      </c>
      <c r="G10" s="2">
        <v>0</v>
      </c>
      <c r="H10" s="2">
        <v>0</v>
      </c>
      <c r="I10" s="2">
        <v>0</v>
      </c>
      <c r="J10" s="2">
        <v>13549</v>
      </c>
      <c r="K10" s="2">
        <v>0</v>
      </c>
      <c r="L10" s="2">
        <v>0</v>
      </c>
      <c r="M10" s="2">
        <v>5908</v>
      </c>
    </row>
    <row r="11" spans="1:13" ht="12.75">
      <c r="A11" s="2" t="s">
        <v>22</v>
      </c>
      <c r="B11" s="2" t="s">
        <v>23</v>
      </c>
      <c r="C11" s="2">
        <v>64014</v>
      </c>
      <c r="D11" s="2">
        <v>561</v>
      </c>
      <c r="E11" s="2">
        <v>1634</v>
      </c>
      <c r="F11" s="2">
        <v>0</v>
      </c>
      <c r="G11" s="2">
        <v>0</v>
      </c>
      <c r="H11" s="2">
        <v>0</v>
      </c>
      <c r="I11" s="2">
        <v>0</v>
      </c>
      <c r="J11" s="2">
        <v>39183</v>
      </c>
      <c r="K11" s="2">
        <v>0</v>
      </c>
      <c r="L11" s="2">
        <v>4086</v>
      </c>
      <c r="M11" s="2">
        <v>15439</v>
      </c>
    </row>
    <row r="12" spans="1:13" ht="12.75">
      <c r="A12" s="2" t="s">
        <v>24</v>
      </c>
      <c r="B12" s="2" t="s">
        <v>25</v>
      </c>
      <c r="C12" s="2">
        <v>15593</v>
      </c>
      <c r="D12" s="2">
        <v>0</v>
      </c>
      <c r="E12" s="2">
        <v>1070</v>
      </c>
      <c r="F12" s="2">
        <v>0</v>
      </c>
      <c r="G12" s="2">
        <v>0</v>
      </c>
      <c r="H12" s="2">
        <v>0</v>
      </c>
      <c r="I12" s="2">
        <v>0</v>
      </c>
      <c r="J12" s="2">
        <v>22264</v>
      </c>
      <c r="K12" s="2">
        <v>0</v>
      </c>
      <c r="L12" s="2">
        <v>0</v>
      </c>
      <c r="M12" s="2">
        <v>13629</v>
      </c>
    </row>
    <row r="13" spans="1:13" ht="12.75">
      <c r="A13" s="2" t="s">
        <v>26</v>
      </c>
      <c r="B13" s="2" t="s">
        <v>27</v>
      </c>
      <c r="C13" s="2">
        <v>48575</v>
      </c>
      <c r="D13" s="2">
        <v>6482</v>
      </c>
      <c r="E13" s="2">
        <v>6475</v>
      </c>
      <c r="F13" s="2">
        <v>0</v>
      </c>
      <c r="G13" s="2">
        <v>0</v>
      </c>
      <c r="H13" s="2">
        <v>0</v>
      </c>
      <c r="I13" s="2">
        <v>0</v>
      </c>
      <c r="J13" s="2">
        <v>1561</v>
      </c>
      <c r="K13" s="2">
        <v>124</v>
      </c>
      <c r="L13" s="2">
        <v>0</v>
      </c>
      <c r="M13" s="2">
        <v>951</v>
      </c>
    </row>
    <row r="14" spans="1:13" ht="12.75">
      <c r="A14" s="2" t="s">
        <v>28</v>
      </c>
      <c r="B14" s="2" t="s">
        <v>29</v>
      </c>
      <c r="C14" s="2">
        <v>17436</v>
      </c>
      <c r="D14" s="2">
        <v>1275</v>
      </c>
      <c r="E14" s="2">
        <v>1455</v>
      </c>
      <c r="F14" s="2">
        <v>0</v>
      </c>
      <c r="G14" s="2">
        <v>0</v>
      </c>
      <c r="H14" s="2">
        <v>0</v>
      </c>
      <c r="I14" s="2">
        <v>0</v>
      </c>
      <c r="J14" s="2">
        <v>8979</v>
      </c>
      <c r="K14" s="2">
        <v>275</v>
      </c>
      <c r="L14" s="2">
        <v>0</v>
      </c>
      <c r="M14" s="2">
        <v>5075</v>
      </c>
    </row>
    <row r="15" spans="1:13" ht="12.75">
      <c r="A15" s="2" t="s">
        <v>30</v>
      </c>
      <c r="B15" s="2" t="s">
        <v>31</v>
      </c>
      <c r="C15" s="2">
        <v>6479</v>
      </c>
      <c r="D15" s="2">
        <v>0</v>
      </c>
      <c r="E15" s="2">
        <v>363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ht="12.75">
      <c r="A16" s="17" t="s">
        <v>32</v>
      </c>
      <c r="B16" s="2" t="s">
        <v>33</v>
      </c>
      <c r="C16" s="2">
        <v>0</v>
      </c>
      <c r="D16" s="2">
        <v>0</v>
      </c>
      <c r="E16" s="2">
        <v>0</v>
      </c>
      <c r="F16" s="2">
        <v>0</v>
      </c>
      <c r="G16" s="2">
        <v>413</v>
      </c>
      <c r="H16" s="2">
        <v>190</v>
      </c>
      <c r="I16" s="2">
        <v>603</v>
      </c>
      <c r="J16" s="2">
        <v>0</v>
      </c>
      <c r="K16" s="2">
        <v>0</v>
      </c>
      <c r="L16" s="2">
        <v>0</v>
      </c>
      <c r="M16" s="2">
        <v>0</v>
      </c>
    </row>
    <row r="17" spans="1:13" ht="12.75">
      <c r="A17" s="2" t="s">
        <v>34</v>
      </c>
      <c r="B17" s="2" t="s">
        <v>35</v>
      </c>
      <c r="C17" s="2">
        <v>166958</v>
      </c>
      <c r="D17" s="2">
        <v>3314</v>
      </c>
      <c r="E17" s="2">
        <v>11480</v>
      </c>
      <c r="F17" s="2">
        <v>425</v>
      </c>
      <c r="G17" s="2">
        <v>0</v>
      </c>
      <c r="H17" s="2">
        <v>0</v>
      </c>
      <c r="I17" s="2">
        <v>0</v>
      </c>
      <c r="J17" s="2">
        <v>18229</v>
      </c>
      <c r="K17" s="2">
        <v>457</v>
      </c>
      <c r="L17" s="2">
        <v>0</v>
      </c>
      <c r="M17" s="2">
        <v>8471</v>
      </c>
    </row>
    <row r="18" spans="1:13" ht="12.75">
      <c r="A18" s="2" t="s">
        <v>36</v>
      </c>
      <c r="B18" s="2" t="s">
        <v>37</v>
      </c>
      <c r="C18" s="2">
        <v>11345</v>
      </c>
      <c r="D18" s="2">
        <v>18</v>
      </c>
      <c r="E18" s="2">
        <v>1598</v>
      </c>
      <c r="F18" s="2">
        <v>0</v>
      </c>
      <c r="G18" s="2">
        <v>0</v>
      </c>
      <c r="H18" s="2">
        <v>0</v>
      </c>
      <c r="I18" s="2">
        <v>0</v>
      </c>
      <c r="J18" s="2">
        <v>3536</v>
      </c>
      <c r="K18" s="2">
        <v>0</v>
      </c>
      <c r="L18" s="2">
        <v>0</v>
      </c>
      <c r="M18" s="2">
        <v>2388</v>
      </c>
    </row>
    <row r="19" spans="1:13" ht="12.75">
      <c r="A19" s="2" t="s">
        <v>38</v>
      </c>
      <c r="B19" s="2" t="s">
        <v>39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574</v>
      </c>
      <c r="K19" s="2">
        <v>0</v>
      </c>
      <c r="L19" s="2">
        <v>0</v>
      </c>
      <c r="M19" s="2">
        <v>207</v>
      </c>
    </row>
    <row r="20" spans="1:13" ht="12.75">
      <c r="A20" s="2" t="s">
        <v>40</v>
      </c>
      <c r="B20" s="2" t="s">
        <v>41</v>
      </c>
      <c r="C20" s="2">
        <v>2505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12.75">
      <c r="A21" s="2" t="s">
        <v>42</v>
      </c>
      <c r="B21" s="2" t="s">
        <v>43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1974</v>
      </c>
      <c r="K21" s="2">
        <v>0</v>
      </c>
      <c r="L21" s="2">
        <v>0</v>
      </c>
      <c r="M21" s="2">
        <v>826</v>
      </c>
    </row>
    <row r="22" spans="1:13" ht="12.75">
      <c r="A22" s="2" t="s">
        <v>44</v>
      </c>
      <c r="B22" s="2" t="s">
        <v>45</v>
      </c>
      <c r="C22" s="2">
        <v>363</v>
      </c>
      <c r="D22" s="2">
        <v>0</v>
      </c>
      <c r="E22" s="2">
        <v>363</v>
      </c>
      <c r="F22" s="2">
        <v>0</v>
      </c>
      <c r="G22" s="2">
        <v>0</v>
      </c>
      <c r="H22" s="2">
        <v>0</v>
      </c>
      <c r="I22" s="2">
        <v>0</v>
      </c>
      <c r="J22" s="2">
        <v>2135</v>
      </c>
      <c r="K22" s="2">
        <v>0</v>
      </c>
      <c r="L22" s="2">
        <v>0</v>
      </c>
      <c r="M22" s="2">
        <v>2135</v>
      </c>
    </row>
    <row r="23" spans="1:13" ht="12.75">
      <c r="A23" s="2" t="s">
        <v>239</v>
      </c>
      <c r="B23" s="2" t="s">
        <v>240</v>
      </c>
      <c r="C23" s="2">
        <v>2243</v>
      </c>
      <c r="D23" s="2">
        <v>117</v>
      </c>
      <c r="E23" s="2">
        <v>363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2.75">
      <c r="A24" s="2" t="s">
        <v>46</v>
      </c>
      <c r="B24" s="2" t="s">
        <v>47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57507</v>
      </c>
      <c r="K24" s="2">
        <v>0</v>
      </c>
      <c r="L24" s="2">
        <v>0</v>
      </c>
      <c r="M24" s="2">
        <v>27357</v>
      </c>
    </row>
    <row r="25" spans="1:13" ht="12.75">
      <c r="A25" s="2" t="s">
        <v>48</v>
      </c>
      <c r="B25" s="2"/>
      <c r="C25" s="2">
        <f>SUM(C10:C24)</f>
        <v>352698</v>
      </c>
      <c r="D25" s="2">
        <f aca="true" t="shared" si="0" ref="D25:M25">SUM(D10:D24)</f>
        <v>11830</v>
      </c>
      <c r="E25" s="2">
        <f t="shared" si="0"/>
        <v>26253</v>
      </c>
      <c r="F25" s="2">
        <f t="shared" si="0"/>
        <v>425</v>
      </c>
      <c r="G25" s="2">
        <f t="shared" si="0"/>
        <v>413</v>
      </c>
      <c r="H25" s="2">
        <f t="shared" si="0"/>
        <v>190</v>
      </c>
      <c r="I25" s="2">
        <f t="shared" si="0"/>
        <v>603</v>
      </c>
      <c r="J25" s="2">
        <f t="shared" si="0"/>
        <v>169491</v>
      </c>
      <c r="K25" s="2">
        <f t="shared" si="0"/>
        <v>856</v>
      </c>
      <c r="L25" s="2">
        <f t="shared" si="0"/>
        <v>4086</v>
      </c>
      <c r="M25" s="2">
        <f t="shared" si="0"/>
        <v>82386</v>
      </c>
    </row>
    <row r="26" spans="10:13" ht="12.75">
      <c r="J26" s="39"/>
      <c r="K26" s="39"/>
      <c r="L26" s="39"/>
      <c r="M26" s="39"/>
    </row>
    <row r="27" spans="10:13" ht="12.75">
      <c r="J27" s="39"/>
      <c r="K27" s="39"/>
      <c r="L27" s="39"/>
      <c r="M27" s="3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H12">
      <selection activeCell="J26" sqref="J26:M27"/>
    </sheetView>
  </sheetViews>
  <sheetFormatPr defaultColWidth="9.140625" defaultRowHeight="12.75"/>
  <cols>
    <col min="1" max="1" width="2.7109375" style="39" customWidth="1"/>
    <col min="2" max="2" width="19.28125" style="39" customWidth="1"/>
    <col min="3" max="9" width="9.140625" style="39" customWidth="1"/>
    <col min="10" max="10" width="10.421875" style="39" customWidth="1"/>
    <col min="11" max="12" width="9.140625" style="39" customWidth="1"/>
    <col min="13" max="13" width="10.421875" style="39" customWidth="1"/>
    <col min="14" max="16384" width="9.140625" style="39" customWidth="1"/>
  </cols>
  <sheetData>
    <row r="1" ht="12.75">
      <c r="A1" s="39" t="s">
        <v>0</v>
      </c>
    </row>
    <row r="2" ht="12.75">
      <c r="A2" s="39" t="s">
        <v>1</v>
      </c>
    </row>
    <row r="3" ht="12.75">
      <c r="A3" s="39" t="s">
        <v>243</v>
      </c>
    </row>
    <row r="6" spans="1:13" ht="13.5" thickBot="1">
      <c r="A6" s="39" t="s">
        <v>3</v>
      </c>
      <c r="C6" s="40" t="s">
        <v>4</v>
      </c>
      <c r="D6" s="41"/>
      <c r="E6" s="41"/>
      <c r="F6" s="42"/>
      <c r="G6" s="40" t="s">
        <v>5</v>
      </c>
      <c r="H6" s="41"/>
      <c r="I6" s="42"/>
      <c r="J6" s="41" t="s">
        <v>6</v>
      </c>
      <c r="K6" s="41"/>
      <c r="L6" s="41"/>
      <c r="M6" s="42"/>
    </row>
    <row r="7" spans="2:13" ht="13.5" thickTop="1">
      <c r="B7" s="43"/>
      <c r="C7" s="44"/>
      <c r="D7" s="44" t="s">
        <v>7</v>
      </c>
      <c r="E7" s="44" t="s">
        <v>8</v>
      </c>
      <c r="F7" s="43" t="s">
        <v>8</v>
      </c>
      <c r="G7" s="45"/>
      <c r="H7" s="44" t="s">
        <v>7</v>
      </c>
      <c r="I7" s="43" t="s">
        <v>8</v>
      </c>
      <c r="J7" s="44"/>
      <c r="K7" s="44" t="s">
        <v>7</v>
      </c>
      <c r="L7" s="44" t="s">
        <v>9</v>
      </c>
      <c r="M7" s="43" t="s">
        <v>8</v>
      </c>
    </row>
    <row r="8" spans="2:13" ht="12.75">
      <c r="B8" s="43"/>
      <c r="C8" s="44" t="s">
        <v>10</v>
      </c>
      <c r="D8" s="44" t="s">
        <v>11</v>
      </c>
      <c r="E8" s="44" t="s">
        <v>12</v>
      </c>
      <c r="F8" s="43" t="s">
        <v>13</v>
      </c>
      <c r="G8" s="45" t="s">
        <v>10</v>
      </c>
      <c r="H8" s="44" t="s">
        <v>11</v>
      </c>
      <c r="I8" s="43" t="s">
        <v>12</v>
      </c>
      <c r="J8" s="44" t="s">
        <v>10</v>
      </c>
      <c r="K8" s="44" t="s">
        <v>11</v>
      </c>
      <c r="L8" s="44" t="s">
        <v>15</v>
      </c>
      <c r="M8" s="43" t="s">
        <v>12</v>
      </c>
    </row>
    <row r="9" spans="1:13" ht="12.75">
      <c r="A9" s="46" t="s">
        <v>16</v>
      </c>
      <c r="B9" s="47"/>
      <c r="C9" s="46" t="s">
        <v>17</v>
      </c>
      <c r="D9" s="46" t="s">
        <v>18</v>
      </c>
      <c r="E9" s="46" t="s">
        <v>19</v>
      </c>
      <c r="F9" s="47" t="s">
        <v>16</v>
      </c>
      <c r="G9" s="48" t="s">
        <v>17</v>
      </c>
      <c r="H9" s="46" t="s">
        <v>18</v>
      </c>
      <c r="I9" s="47" t="s">
        <v>16</v>
      </c>
      <c r="J9" s="46" t="s">
        <v>17</v>
      </c>
      <c r="K9" s="46" t="s">
        <v>18</v>
      </c>
      <c r="L9" s="46" t="s">
        <v>17</v>
      </c>
      <c r="M9" s="47" t="s">
        <v>16</v>
      </c>
    </row>
    <row r="10" spans="1:13" ht="12.75">
      <c r="A10" s="39" t="s">
        <v>20</v>
      </c>
      <c r="B10" s="39" t="s">
        <v>21</v>
      </c>
      <c r="C10" s="39">
        <v>161488</v>
      </c>
      <c r="D10" s="39">
        <v>1038</v>
      </c>
      <c r="E10" s="39">
        <v>28008</v>
      </c>
      <c r="F10" s="39">
        <v>726</v>
      </c>
      <c r="G10" s="39">
        <v>0</v>
      </c>
      <c r="H10" s="39">
        <v>0</v>
      </c>
      <c r="I10" s="39">
        <v>0</v>
      </c>
      <c r="J10" s="39">
        <v>522619</v>
      </c>
      <c r="K10" s="39">
        <v>0</v>
      </c>
      <c r="L10" s="39">
        <v>0</v>
      </c>
      <c r="M10" s="39">
        <v>253425</v>
      </c>
    </row>
    <row r="11" spans="1:13" ht="12.75">
      <c r="A11" s="39" t="s">
        <v>22</v>
      </c>
      <c r="B11" s="39" t="s">
        <v>23</v>
      </c>
      <c r="C11" s="39">
        <v>270581</v>
      </c>
      <c r="D11" s="39">
        <v>195</v>
      </c>
      <c r="E11" s="39">
        <v>15039</v>
      </c>
      <c r="F11" s="39">
        <v>0</v>
      </c>
      <c r="G11" s="39">
        <v>0</v>
      </c>
      <c r="H11" s="39">
        <v>0</v>
      </c>
      <c r="I11" s="39">
        <v>0</v>
      </c>
      <c r="J11" s="39">
        <v>437050</v>
      </c>
      <c r="K11" s="39">
        <v>0</v>
      </c>
      <c r="L11" s="39">
        <v>235644</v>
      </c>
      <c r="M11" s="39">
        <v>142488</v>
      </c>
    </row>
    <row r="12" spans="1:13" ht="12.75">
      <c r="A12" s="39" t="s">
        <v>24</v>
      </c>
      <c r="B12" s="39" t="s">
        <v>25</v>
      </c>
      <c r="C12" s="39">
        <v>73890</v>
      </c>
      <c r="D12" s="39">
        <v>0</v>
      </c>
      <c r="E12" s="39">
        <v>6511</v>
      </c>
      <c r="F12" s="39">
        <v>725</v>
      </c>
      <c r="G12" s="39">
        <v>0</v>
      </c>
      <c r="H12" s="39">
        <v>0</v>
      </c>
      <c r="I12" s="39">
        <v>0</v>
      </c>
      <c r="J12" s="39">
        <v>470058</v>
      </c>
      <c r="K12" s="39">
        <v>103</v>
      </c>
      <c r="L12" s="39">
        <v>0</v>
      </c>
      <c r="M12" s="39">
        <v>252311</v>
      </c>
    </row>
    <row r="13" spans="1:13" ht="12.75">
      <c r="A13" s="39" t="s">
        <v>26</v>
      </c>
      <c r="B13" s="39" t="s">
        <v>27</v>
      </c>
      <c r="C13" s="39">
        <v>566620</v>
      </c>
      <c r="D13" s="39">
        <v>74465</v>
      </c>
      <c r="E13" s="39">
        <v>44756</v>
      </c>
      <c r="F13" s="39">
        <v>213</v>
      </c>
      <c r="G13" s="39">
        <v>0</v>
      </c>
      <c r="H13" s="39">
        <v>0</v>
      </c>
      <c r="I13" s="39">
        <v>0</v>
      </c>
      <c r="J13" s="39">
        <v>1786496</v>
      </c>
      <c r="K13" s="39">
        <v>118024</v>
      </c>
      <c r="L13" s="39">
        <v>0</v>
      </c>
      <c r="M13" s="39">
        <v>895818</v>
      </c>
    </row>
    <row r="14" spans="1:13" ht="12.75">
      <c r="A14" s="39" t="s">
        <v>28</v>
      </c>
      <c r="B14" s="39" t="s">
        <v>29</v>
      </c>
      <c r="C14" s="39">
        <v>146061</v>
      </c>
      <c r="D14" s="39">
        <v>14157</v>
      </c>
      <c r="E14" s="39">
        <v>26598</v>
      </c>
      <c r="F14" s="39">
        <v>0</v>
      </c>
      <c r="G14" s="39">
        <v>0</v>
      </c>
      <c r="H14" s="39">
        <v>0</v>
      </c>
      <c r="I14" s="39">
        <v>0</v>
      </c>
      <c r="J14" s="39">
        <v>443312</v>
      </c>
      <c r="K14" s="39">
        <v>25000</v>
      </c>
      <c r="L14" s="39">
        <v>0</v>
      </c>
      <c r="M14" s="39">
        <v>253673</v>
      </c>
    </row>
    <row r="15" spans="1:13" ht="12.75">
      <c r="A15" s="39" t="s">
        <v>30</v>
      </c>
      <c r="B15" s="39" t="s">
        <v>31</v>
      </c>
      <c r="C15" s="39">
        <v>54722</v>
      </c>
      <c r="D15" s="39">
        <v>0</v>
      </c>
      <c r="E15" s="39">
        <v>3084</v>
      </c>
      <c r="F15" s="39">
        <v>0</v>
      </c>
      <c r="G15" s="39">
        <v>0</v>
      </c>
      <c r="H15" s="39">
        <v>0</v>
      </c>
      <c r="I15" s="39">
        <v>0</v>
      </c>
      <c r="J15" s="39">
        <v>56668</v>
      </c>
      <c r="K15" s="39">
        <v>0</v>
      </c>
      <c r="L15" s="39">
        <v>0</v>
      </c>
      <c r="M15" s="39">
        <v>24791</v>
      </c>
    </row>
    <row r="16" spans="1:13" ht="12.75">
      <c r="A16" s="39" t="s">
        <v>32</v>
      </c>
      <c r="B16" s="39" t="s">
        <v>33</v>
      </c>
      <c r="C16" s="39">
        <v>0</v>
      </c>
      <c r="D16" s="39">
        <v>0</v>
      </c>
      <c r="E16" s="39">
        <v>0</v>
      </c>
      <c r="F16" s="39">
        <v>0</v>
      </c>
      <c r="G16" s="39">
        <v>124509</v>
      </c>
      <c r="H16" s="39">
        <v>42139</v>
      </c>
      <c r="I16" s="39">
        <v>67936</v>
      </c>
      <c r="J16" s="39">
        <v>2296</v>
      </c>
      <c r="K16" s="39">
        <v>0</v>
      </c>
      <c r="L16" s="39">
        <v>0</v>
      </c>
      <c r="M16" s="39">
        <v>826</v>
      </c>
    </row>
    <row r="17" spans="1:13" ht="12.75">
      <c r="A17" s="39" t="s">
        <v>34</v>
      </c>
      <c r="B17" s="39" t="s">
        <v>35</v>
      </c>
      <c r="C17" s="39">
        <v>1293438</v>
      </c>
      <c r="D17" s="39">
        <v>63568</v>
      </c>
      <c r="E17" s="39">
        <v>142836</v>
      </c>
      <c r="F17" s="39">
        <v>4622</v>
      </c>
      <c r="G17" s="39">
        <v>0</v>
      </c>
      <c r="H17" s="39">
        <v>0</v>
      </c>
      <c r="I17" s="39">
        <v>0</v>
      </c>
      <c r="J17" s="39">
        <v>1961943</v>
      </c>
      <c r="K17" s="39">
        <v>78033</v>
      </c>
      <c r="L17" s="39">
        <v>0</v>
      </c>
      <c r="M17" s="39">
        <v>1001631</v>
      </c>
    </row>
    <row r="18" spans="1:13" ht="12.75">
      <c r="A18" s="39" t="s">
        <v>36</v>
      </c>
      <c r="B18" s="39" t="s">
        <v>37</v>
      </c>
      <c r="C18" s="39">
        <v>95796</v>
      </c>
      <c r="D18" s="39">
        <v>71</v>
      </c>
      <c r="E18" s="39">
        <v>6956</v>
      </c>
      <c r="F18" s="39">
        <v>363</v>
      </c>
      <c r="G18" s="39">
        <v>0</v>
      </c>
      <c r="H18" s="39">
        <v>0</v>
      </c>
      <c r="I18" s="39">
        <v>0</v>
      </c>
      <c r="J18" s="39">
        <v>110176</v>
      </c>
      <c r="K18" s="39">
        <v>0</v>
      </c>
      <c r="L18" s="39">
        <v>0</v>
      </c>
      <c r="M18" s="39">
        <v>58976</v>
      </c>
    </row>
    <row r="19" spans="1:13" ht="12.75">
      <c r="A19" s="39" t="s">
        <v>38</v>
      </c>
      <c r="B19" s="39" t="s">
        <v>39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77586</v>
      </c>
      <c r="K19" s="39">
        <v>0</v>
      </c>
      <c r="L19" s="39">
        <v>0</v>
      </c>
      <c r="M19" s="39">
        <v>37718</v>
      </c>
    </row>
    <row r="20" spans="1:13" ht="12.75">
      <c r="A20" s="39" t="s">
        <v>40</v>
      </c>
      <c r="B20" s="39" t="s">
        <v>41</v>
      </c>
      <c r="C20" s="39">
        <v>31336</v>
      </c>
      <c r="D20" s="39">
        <v>117</v>
      </c>
      <c r="E20" s="39">
        <v>690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ht="12.75">
      <c r="A21" s="39" t="s">
        <v>42</v>
      </c>
      <c r="B21" s="39" t="s">
        <v>43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12232</v>
      </c>
      <c r="K21" s="39">
        <v>0</v>
      </c>
      <c r="L21" s="39">
        <v>0</v>
      </c>
      <c r="M21" s="39">
        <v>6009</v>
      </c>
    </row>
    <row r="22" spans="1:13" ht="12.75">
      <c r="A22" s="39" t="s">
        <v>44</v>
      </c>
      <c r="B22" s="39" t="s">
        <v>45</v>
      </c>
      <c r="C22" s="39">
        <v>4171</v>
      </c>
      <c r="D22" s="39">
        <v>0</v>
      </c>
      <c r="E22" s="39">
        <v>906</v>
      </c>
      <c r="F22" s="39">
        <v>0</v>
      </c>
      <c r="G22" s="39">
        <v>0</v>
      </c>
      <c r="H22" s="39">
        <v>0</v>
      </c>
      <c r="I22" s="39">
        <v>0</v>
      </c>
      <c r="J22" s="39">
        <v>180069</v>
      </c>
      <c r="K22" s="39">
        <v>14443</v>
      </c>
      <c r="L22" s="39">
        <v>0</v>
      </c>
      <c r="M22" s="39">
        <v>114268</v>
      </c>
    </row>
    <row r="23" spans="1:13" ht="12.75">
      <c r="A23" s="39" t="s">
        <v>239</v>
      </c>
      <c r="B23" s="39" t="s">
        <v>240</v>
      </c>
      <c r="C23" s="39">
        <v>186462</v>
      </c>
      <c r="D23" s="39">
        <v>3091</v>
      </c>
      <c r="E23" s="39">
        <v>62946</v>
      </c>
      <c r="F23" s="39">
        <v>182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</row>
    <row r="24" spans="1:13" ht="12.75">
      <c r="A24" s="39" t="s">
        <v>46</v>
      </c>
      <c r="B24" s="39" t="s">
        <v>47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195374</v>
      </c>
      <c r="K24" s="39">
        <v>0</v>
      </c>
      <c r="L24" s="39">
        <v>0</v>
      </c>
      <c r="M24" s="39">
        <v>97615</v>
      </c>
    </row>
    <row r="25" spans="1:13" ht="12.75">
      <c r="A25" s="39" t="s">
        <v>48</v>
      </c>
      <c r="C25" s="39">
        <f>SUM(C10:C24)</f>
        <v>2884565</v>
      </c>
      <c r="D25" s="39">
        <f aca="true" t="shared" si="0" ref="D25:M25">SUM(D10:D24)</f>
        <v>156702</v>
      </c>
      <c r="E25" s="39">
        <f t="shared" si="0"/>
        <v>338330</v>
      </c>
      <c r="F25" s="39">
        <f t="shared" si="0"/>
        <v>6831</v>
      </c>
      <c r="G25" s="39">
        <f t="shared" si="0"/>
        <v>124509</v>
      </c>
      <c r="H25" s="39">
        <f t="shared" si="0"/>
        <v>42139</v>
      </c>
      <c r="I25" s="39">
        <f t="shared" si="0"/>
        <v>67936</v>
      </c>
      <c r="J25" s="39">
        <f t="shared" si="0"/>
        <v>6255879</v>
      </c>
      <c r="K25" s="39">
        <f t="shared" si="0"/>
        <v>235603</v>
      </c>
      <c r="L25" s="39">
        <f t="shared" si="0"/>
        <v>235644</v>
      </c>
      <c r="M25" s="39">
        <f t="shared" si="0"/>
        <v>3139549</v>
      </c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M25"/>
  <sheetViews>
    <sheetView zoomScalePageLayoutView="0" workbookViewId="0" topLeftCell="A11">
      <selection activeCell="J26" sqref="J26:M26"/>
    </sheetView>
  </sheetViews>
  <sheetFormatPr defaultColWidth="9.140625" defaultRowHeight="12.75"/>
  <cols>
    <col min="1" max="1" width="3.57421875" style="1" customWidth="1"/>
    <col min="2" max="2" width="19.28125" style="1" customWidth="1"/>
    <col min="3" max="3" width="10.421875" style="1" customWidth="1"/>
    <col min="4" max="9" width="9.140625" style="1" customWidth="1"/>
    <col min="10" max="10" width="11.421875" style="1" customWidth="1"/>
    <col min="11" max="12" width="9.140625" style="1" customWidth="1"/>
    <col min="13" max="13" width="11.421875" style="1" customWidth="1"/>
    <col min="14" max="16384" width="9.140625" style="1" customWidth="1"/>
  </cols>
  <sheetData>
    <row r="6" spans="1:13" ht="13.5" thickBot="1">
      <c r="A6" s="2" t="s">
        <v>3</v>
      </c>
      <c r="B6" s="2"/>
      <c r="C6" s="3" t="s">
        <v>4</v>
      </c>
      <c r="D6" s="4"/>
      <c r="E6" s="4"/>
      <c r="F6" s="5"/>
      <c r="G6" s="3" t="s">
        <v>5</v>
      </c>
      <c r="H6" s="4"/>
      <c r="I6" s="5"/>
      <c r="J6" s="4" t="s">
        <v>6</v>
      </c>
      <c r="K6" s="4"/>
      <c r="L6" s="4"/>
      <c r="M6" s="5"/>
    </row>
    <row r="7" spans="1:13" ht="13.5" thickTop="1">
      <c r="A7" s="2"/>
      <c r="B7" s="6"/>
      <c r="C7" s="7"/>
      <c r="D7" s="7" t="s">
        <v>7</v>
      </c>
      <c r="E7" s="7" t="s">
        <v>8</v>
      </c>
      <c r="F7" s="6" t="s">
        <v>8</v>
      </c>
      <c r="G7" s="8"/>
      <c r="H7" s="7" t="s">
        <v>7</v>
      </c>
      <c r="I7" s="6" t="s">
        <v>8</v>
      </c>
      <c r="J7" s="7"/>
      <c r="K7" s="7" t="s">
        <v>7</v>
      </c>
      <c r="L7" s="7" t="s">
        <v>9</v>
      </c>
      <c r="M7" s="6" t="s">
        <v>8</v>
      </c>
    </row>
    <row r="8" spans="1:13" ht="12.75">
      <c r="A8" s="2"/>
      <c r="B8" s="6"/>
      <c r="C8" s="7" t="s">
        <v>10</v>
      </c>
      <c r="D8" s="7" t="s">
        <v>11</v>
      </c>
      <c r="E8" s="7" t="s">
        <v>12</v>
      </c>
      <c r="F8" s="6" t="s">
        <v>13</v>
      </c>
      <c r="G8" s="8" t="s">
        <v>10</v>
      </c>
      <c r="H8" s="7" t="s">
        <v>11</v>
      </c>
      <c r="I8" s="6" t="s">
        <v>12</v>
      </c>
      <c r="J8" s="7" t="s">
        <v>10</v>
      </c>
      <c r="K8" s="7" t="s">
        <v>11</v>
      </c>
      <c r="L8" s="7" t="s">
        <v>15</v>
      </c>
      <c r="M8" s="6" t="s">
        <v>12</v>
      </c>
    </row>
    <row r="9" spans="1:13" ht="12.75">
      <c r="A9" s="9" t="s">
        <v>16</v>
      </c>
      <c r="B9" s="10"/>
      <c r="C9" s="9" t="s">
        <v>17</v>
      </c>
      <c r="D9" s="9" t="s">
        <v>18</v>
      </c>
      <c r="E9" s="9" t="s">
        <v>19</v>
      </c>
      <c r="F9" s="10" t="s">
        <v>16</v>
      </c>
      <c r="G9" s="11" t="s">
        <v>17</v>
      </c>
      <c r="H9" s="9" t="s">
        <v>18</v>
      </c>
      <c r="I9" s="10" t="s">
        <v>16</v>
      </c>
      <c r="J9" s="9" t="s">
        <v>17</v>
      </c>
      <c r="K9" s="9" t="s">
        <v>18</v>
      </c>
      <c r="L9" s="9" t="s">
        <v>17</v>
      </c>
      <c r="M9" s="10" t="s">
        <v>16</v>
      </c>
    </row>
    <row r="10" spans="1:13" ht="12.75">
      <c r="A10" s="2" t="s">
        <v>20</v>
      </c>
      <c r="B10" s="2" t="s">
        <v>21</v>
      </c>
      <c r="C10" s="1">
        <f>+'Summ II 95'!C10+'Summ I 95'!C10+'Summ II 96'!C10+'Summ. I 96'!C10</f>
        <v>342212</v>
      </c>
      <c r="D10" s="1">
        <f>+'Summ II 95'!D10+'Summ I 95'!D10+'Summ II 96'!D10+'Summ. I 96'!D10</f>
        <v>2131</v>
      </c>
      <c r="E10" s="1">
        <f>+'Summ II 95'!E10+'Summ I 95'!E10+'Summ II 96'!E10+'Summ. I 96'!E10</f>
        <v>45993</v>
      </c>
      <c r="F10" s="1">
        <f>+'Summ II 95'!F10+'Summ I 95'!F10+'Summ II 96'!F10+'Summ. I 96'!F10</f>
        <v>914</v>
      </c>
      <c r="G10" s="1">
        <f>+'Summ II 95'!G10+'Summ I 95'!G10+'Summ II 96'!G10+'Summ. I 96'!G10</f>
        <v>0</v>
      </c>
      <c r="H10" s="1">
        <f>+'Summ II 95'!H10+'Summ I 95'!H10+'Summ II 96'!H10+'Summ. I 96'!H10</f>
        <v>0</v>
      </c>
      <c r="I10" s="1">
        <f>+'Summ II 95'!I10+'Summ I 95'!I10+'Summ II 96'!I10+'Summ. I 96'!I10</f>
        <v>0</v>
      </c>
      <c r="J10" s="1">
        <f>+'Summ II 95'!J10+'Summ I 95'!J10+'Summ II 96'!J10+'Summ. I 96'!J10</f>
        <v>1022598</v>
      </c>
      <c r="K10" s="1">
        <f>+'Summ II 95'!K10+'Summ I 95'!K10+'Summ II 96'!K10+'Summ. I 96'!K10</f>
        <v>0</v>
      </c>
      <c r="L10" s="1">
        <f>+'Summ II 95'!L10+'Summ I 95'!L10+'Summ II 96'!L10+'Summ. I 96'!L10</f>
        <v>0</v>
      </c>
      <c r="M10" s="1">
        <f>+'Summ II 95'!M10+'Summ I 95'!M10+'Summ II 96'!M10+'Summ. I 96'!M10</f>
        <v>685967</v>
      </c>
    </row>
    <row r="11" spans="1:13" ht="12.75">
      <c r="A11" s="2" t="s">
        <v>22</v>
      </c>
      <c r="B11" s="2" t="s">
        <v>23</v>
      </c>
      <c r="C11" s="1">
        <f>+'Summ II 95'!C11+'Summ I 95'!C11+'Summ II 96'!C11+'Summ. I 96'!C11</f>
        <v>694939</v>
      </c>
      <c r="D11" s="1">
        <f>+'Summ II 95'!D11+'Summ I 95'!D11+'Summ II 96'!D11+'Summ. I 96'!D11</f>
        <v>756</v>
      </c>
      <c r="E11" s="1">
        <f>+'Summ II 95'!E11+'Summ I 95'!E11+'Summ II 96'!E11+'Summ. I 96'!E11</f>
        <v>34514</v>
      </c>
      <c r="F11" s="1">
        <f>+'Summ II 95'!F11+'Summ I 95'!F11+'Summ II 96'!F11+'Summ. I 96'!F11</f>
        <v>0</v>
      </c>
      <c r="G11" s="1">
        <f>+'Summ II 95'!G11+'Summ I 95'!G11+'Summ II 96'!G11+'Summ. I 96'!G11</f>
        <v>0</v>
      </c>
      <c r="H11" s="1">
        <f>+'Summ II 95'!H11+'Summ I 95'!H11+'Summ II 96'!H11+'Summ. I 96'!H11</f>
        <v>0</v>
      </c>
      <c r="I11" s="1">
        <f>+'Summ II 95'!I11+'Summ I 95'!I11+'Summ II 96'!I11+'Summ. I 96'!I11</f>
        <v>0</v>
      </c>
      <c r="J11" s="1">
        <f>+'Summ II 95'!J11+'Summ I 95'!J11+'Summ II 96'!J11+'Summ. I 96'!J11</f>
        <v>904534</v>
      </c>
      <c r="K11" s="1">
        <f>+'Summ II 95'!K11+'Summ I 95'!K11+'Summ II 96'!K11+'Summ. I 96'!K11</f>
        <v>6696</v>
      </c>
      <c r="L11" s="1">
        <f>+'Summ II 95'!L11+'Summ I 95'!L11+'Summ II 96'!L11+'Summ. I 96'!L11</f>
        <v>413078</v>
      </c>
      <c r="M11" s="1">
        <f>+'Summ II 95'!M11+'Summ I 95'!M11+'Summ II 96'!M11+'Summ. I 96'!M11</f>
        <v>376561</v>
      </c>
    </row>
    <row r="12" spans="1:13" ht="12.75">
      <c r="A12" s="2" t="s">
        <v>24</v>
      </c>
      <c r="B12" s="2" t="s">
        <v>25</v>
      </c>
      <c r="C12" s="1">
        <f>+'Summ II 95'!C12+'Summ I 95'!C12+'Summ II 96'!C12+'Summ. I 96'!C12</f>
        <v>184920</v>
      </c>
      <c r="D12" s="1">
        <f>+'Summ II 95'!D12+'Summ I 95'!D12+'Summ II 96'!D12+'Summ. I 96'!D12</f>
        <v>0</v>
      </c>
      <c r="E12" s="1">
        <f>+'Summ II 95'!E12+'Summ I 95'!E12+'Summ II 96'!E12+'Summ. I 96'!E12</f>
        <v>14519</v>
      </c>
      <c r="F12" s="1">
        <f>+'Summ II 95'!F12+'Summ I 95'!F12+'Summ II 96'!F12+'Summ. I 96'!F12</f>
        <v>725</v>
      </c>
      <c r="G12" s="1">
        <f>+'Summ II 95'!G12+'Summ I 95'!G12+'Summ II 96'!G12+'Summ. I 96'!G12</f>
        <v>0</v>
      </c>
      <c r="H12" s="1">
        <f>+'Summ II 95'!H12+'Summ I 95'!H12+'Summ II 96'!H12+'Summ. I 96'!H12</f>
        <v>0</v>
      </c>
      <c r="I12" s="1">
        <f>+'Summ II 95'!I12+'Summ I 95'!I12+'Summ II 96'!I12+'Summ. I 96'!I12</f>
        <v>0</v>
      </c>
      <c r="J12" s="1">
        <f>+'Summ II 95'!J12+'Summ I 95'!J12+'Summ II 96'!J12+'Summ. I 96'!J12</f>
        <v>959940</v>
      </c>
      <c r="K12" s="1">
        <f>+'Summ II 95'!K12+'Summ I 95'!K12+'Summ II 96'!K12+'Summ. I 96'!K12</f>
        <v>103</v>
      </c>
      <c r="L12" s="1">
        <f>+'Summ II 95'!L12+'Summ I 95'!L12+'Summ II 96'!L12+'Summ. I 96'!L12</f>
        <v>0</v>
      </c>
      <c r="M12" s="1">
        <f>+'Summ II 95'!M12+'Summ I 95'!M12+'Summ II 96'!M12+'Summ. I 96'!M12</f>
        <v>611388</v>
      </c>
    </row>
    <row r="13" spans="1:13" ht="12.75">
      <c r="A13" s="2" t="s">
        <v>26</v>
      </c>
      <c r="B13" s="2" t="s">
        <v>27</v>
      </c>
      <c r="C13" s="1">
        <f>+'Summ II 95'!C13+'Summ I 95'!C13+'Summ II 96'!C13+'Summ. I 96'!C13</f>
        <v>1311688</v>
      </c>
      <c r="D13" s="1">
        <f>+'Summ II 95'!D13+'Summ I 95'!D13+'Summ II 96'!D13+'Summ. I 96'!D13</f>
        <v>169236</v>
      </c>
      <c r="E13" s="1">
        <f>+'Summ II 95'!E13+'Summ I 95'!E13+'Summ II 96'!E13+'Summ. I 96'!E13</f>
        <v>109728</v>
      </c>
      <c r="F13" s="1">
        <f>+'Summ II 95'!F13+'Summ I 95'!F13+'Summ II 96'!F13+'Summ. I 96'!F13</f>
        <v>213</v>
      </c>
      <c r="G13" s="1">
        <f>+'Summ II 95'!G13+'Summ I 95'!G13+'Summ II 96'!G13+'Summ. I 96'!G13</f>
        <v>0</v>
      </c>
      <c r="H13" s="1">
        <f>+'Summ II 95'!H13+'Summ I 95'!H13+'Summ II 96'!H13+'Summ. I 96'!H13</f>
        <v>0</v>
      </c>
      <c r="I13" s="1">
        <f>+'Summ II 95'!I13+'Summ I 95'!I13+'Summ II 96'!I13+'Summ. I 96'!I13</f>
        <v>0</v>
      </c>
      <c r="J13" s="1">
        <f>+'Summ II 95'!J13+'Summ I 95'!J13+'Summ II 96'!J13+'Summ. I 96'!J13</f>
        <v>3597248</v>
      </c>
      <c r="K13" s="1">
        <f>+'Summ II 95'!K13+'Summ I 95'!K13+'Summ II 96'!K13+'Summ. I 96'!K13</f>
        <v>233776</v>
      </c>
      <c r="L13" s="1">
        <f>+'Summ II 95'!L13+'Summ I 95'!L13+'Summ II 96'!L13+'Summ. I 96'!L13</f>
        <v>0</v>
      </c>
      <c r="M13" s="1">
        <f>+'Summ II 95'!M13+'Summ I 95'!M13+'Summ II 96'!M13+'Summ. I 96'!M13</f>
        <v>2616491</v>
      </c>
    </row>
    <row r="14" spans="1:13" ht="12.75">
      <c r="A14" s="2" t="s">
        <v>28</v>
      </c>
      <c r="B14" s="2" t="s">
        <v>29</v>
      </c>
      <c r="C14" s="1">
        <f>+'Summ II 95'!C14+'Summ I 95'!C14+'Summ II 96'!C14+'Summ. I 96'!C14</f>
        <v>357769</v>
      </c>
      <c r="D14" s="1">
        <f>+'Summ II 95'!D14+'Summ I 95'!D14+'Summ II 96'!D14+'Summ. I 96'!D14</f>
        <v>32731</v>
      </c>
      <c r="E14" s="1">
        <f>+'Summ II 95'!E14+'Summ I 95'!E14+'Summ II 96'!E14+'Summ. I 96'!E14</f>
        <v>67130</v>
      </c>
      <c r="F14" s="1">
        <f>+'Summ II 95'!F14+'Summ I 95'!F14+'Summ II 96'!F14+'Summ. I 96'!F14</f>
        <v>3168</v>
      </c>
      <c r="G14" s="1">
        <f>+'Summ II 95'!G14+'Summ I 95'!G14+'Summ II 96'!G14+'Summ. I 96'!G14</f>
        <v>0</v>
      </c>
      <c r="H14" s="1">
        <f>+'Summ II 95'!H14+'Summ I 95'!H14+'Summ II 96'!H14+'Summ. I 96'!H14</f>
        <v>0</v>
      </c>
      <c r="I14" s="1">
        <f>+'Summ II 95'!I14+'Summ I 95'!I14+'Summ II 96'!I14+'Summ. I 96'!I14</f>
        <v>0</v>
      </c>
      <c r="J14" s="1">
        <f>+'Summ II 95'!J14+'Summ I 95'!J14+'Summ II 96'!J14+'Summ. I 96'!J14</f>
        <v>937005</v>
      </c>
      <c r="K14" s="1">
        <f>+'Summ II 95'!K14+'Summ I 95'!K14+'Summ II 96'!K14+'Summ. I 96'!K14</f>
        <v>52700</v>
      </c>
      <c r="L14" s="1">
        <f>+'Summ II 95'!L14+'Summ I 95'!L14+'Summ II 96'!L14+'Summ. I 96'!L14</f>
        <v>0</v>
      </c>
      <c r="M14" s="1">
        <f>+'Summ II 95'!M14+'Summ I 95'!M14+'Summ II 96'!M14+'Summ. I 96'!M14</f>
        <v>710632</v>
      </c>
    </row>
    <row r="15" spans="1:13" ht="12.75">
      <c r="A15" s="2" t="s">
        <v>30</v>
      </c>
      <c r="B15" s="2" t="s">
        <v>31</v>
      </c>
      <c r="C15" s="1">
        <f>+'Summ II 95'!C15+'Summ I 95'!C15+'Summ II 96'!C15+'Summ. I 96'!C15</f>
        <v>102818</v>
      </c>
      <c r="D15" s="1">
        <f>+'Summ II 95'!D15+'Summ I 95'!D15+'Summ II 96'!D15+'Summ. I 96'!D15</f>
        <v>0</v>
      </c>
      <c r="E15" s="1">
        <f>+'Summ II 95'!E15+'Summ I 95'!E15+'Summ II 96'!E15+'Summ. I 96'!E15</f>
        <v>5907</v>
      </c>
      <c r="F15" s="1">
        <f>+'Summ II 95'!F15+'Summ I 95'!F15+'Summ II 96'!F15+'Summ. I 96'!F15</f>
        <v>188</v>
      </c>
      <c r="G15" s="1">
        <f>+'Summ II 95'!G15+'Summ I 95'!G15+'Summ II 96'!G15+'Summ. I 96'!G15</f>
        <v>0</v>
      </c>
      <c r="H15" s="1">
        <f>+'Summ II 95'!H15+'Summ I 95'!H15+'Summ II 96'!H15+'Summ. I 96'!H15</f>
        <v>0</v>
      </c>
      <c r="I15" s="1">
        <f>+'Summ II 95'!I15+'Summ I 95'!I15+'Summ II 96'!I15+'Summ. I 96'!I15</f>
        <v>0</v>
      </c>
      <c r="J15" s="1">
        <f>+'Summ II 95'!J15+'Summ I 95'!J15+'Summ II 96'!J15+'Summ. I 96'!J15</f>
        <v>121521</v>
      </c>
      <c r="K15" s="1">
        <f>+'Summ II 95'!K15+'Summ I 95'!K15+'Summ II 96'!K15+'Summ. I 96'!K15</f>
        <v>0</v>
      </c>
      <c r="L15" s="1">
        <f>+'Summ II 95'!L15+'Summ I 95'!L15+'Summ II 96'!L15+'Summ. I 96'!L15</f>
        <v>0</v>
      </c>
      <c r="M15" s="1">
        <f>+'Summ II 95'!M15+'Summ I 95'!M15+'Summ II 96'!M15+'Summ. I 96'!M15</f>
        <v>85662</v>
      </c>
    </row>
    <row r="16" spans="1:13" ht="12.75">
      <c r="A16" s="2" t="s">
        <v>32</v>
      </c>
      <c r="B16" s="2" t="s">
        <v>33</v>
      </c>
      <c r="C16" s="1">
        <f>+'Summ II 95'!C16+'Summ I 95'!C16+'Summ II 96'!C16+'Summ. I 96'!C16</f>
        <v>0</v>
      </c>
      <c r="D16" s="1">
        <f>+'Summ II 95'!D16+'Summ I 95'!D16+'Summ II 96'!D16+'Summ. I 96'!D16</f>
        <v>0</v>
      </c>
      <c r="E16" s="1">
        <f>+'Summ II 95'!E16+'Summ I 95'!E16+'Summ II 96'!E16+'Summ. I 96'!E16</f>
        <v>0</v>
      </c>
      <c r="F16" s="1">
        <f>+'Summ II 95'!F16+'Summ I 95'!F16+'Summ II 96'!F16+'Summ. I 96'!F16</f>
        <v>0</v>
      </c>
      <c r="G16" s="1">
        <f>+'Summ II 95'!G16+'Summ I 95'!G16+'Summ II 96'!G16+'Summ. I 96'!G16</f>
        <v>258854</v>
      </c>
      <c r="H16" s="1">
        <f>+'Summ II 95'!H16+'Summ I 95'!H16+'Summ II 96'!H16+'Summ. I 96'!H16</f>
        <v>87180</v>
      </c>
      <c r="I16" s="1">
        <f>+'Summ II 95'!I16+'Summ I 95'!I16+'Summ II 96'!I16+'Summ. I 96'!I16</f>
        <v>143261</v>
      </c>
      <c r="J16" s="1">
        <f>+'Summ II 95'!J16+'Summ I 95'!J16+'Summ II 96'!J16+'Summ. I 96'!J16</f>
        <v>7626</v>
      </c>
      <c r="K16" s="1">
        <f>+'Summ II 95'!K16+'Summ I 95'!K16+'Summ II 96'!K16+'Summ. I 96'!K16</f>
        <v>0</v>
      </c>
      <c r="L16" s="1">
        <f>+'Summ II 95'!L16+'Summ I 95'!L16+'Summ II 96'!L16+'Summ. I 96'!L16</f>
        <v>0</v>
      </c>
      <c r="M16" s="1">
        <f>+'Summ II 95'!M16+'Summ I 95'!M16+'Summ II 96'!M16+'Summ. I 96'!M16</f>
        <v>3787</v>
      </c>
    </row>
    <row r="17" spans="1:13" ht="12.75">
      <c r="A17" s="2" t="s">
        <v>34</v>
      </c>
      <c r="B17" s="2" t="s">
        <v>35</v>
      </c>
      <c r="C17" s="1">
        <f>+'Summ II 95'!C17+'Summ I 95'!C17+'Summ II 96'!C17+'Summ. I 96'!C17</f>
        <v>3009806</v>
      </c>
      <c r="D17" s="1">
        <f>+'Summ II 95'!D17+'Summ I 95'!D17+'Summ II 96'!D17+'Summ. I 96'!D17</f>
        <v>136842</v>
      </c>
      <c r="E17" s="1">
        <f>+'Summ II 95'!E17+'Summ I 95'!E17+'Summ II 96'!E17+'Summ. I 96'!E17</f>
        <v>309542</v>
      </c>
      <c r="F17" s="1">
        <f>+'Summ II 95'!F17+'Summ I 95'!F17+'Summ II 96'!F17+'Summ. I 96'!F17</f>
        <v>6735</v>
      </c>
      <c r="G17" s="1">
        <f>+'Summ II 95'!G17+'Summ I 95'!G17+'Summ II 96'!G17+'Summ. I 96'!G17</f>
        <v>0</v>
      </c>
      <c r="H17" s="1">
        <f>+'Summ II 95'!H17+'Summ I 95'!H17+'Summ II 96'!H17+'Summ. I 96'!H17</f>
        <v>0</v>
      </c>
      <c r="I17" s="1">
        <f>+'Summ II 95'!I17+'Summ I 95'!I17+'Summ II 96'!I17+'Summ. I 96'!I17</f>
        <v>0</v>
      </c>
      <c r="J17" s="1">
        <f>+'Summ II 95'!J17+'Summ I 95'!J17+'Summ II 96'!J17+'Summ. I 96'!J17</f>
        <v>4031466</v>
      </c>
      <c r="K17" s="1">
        <f>+'Summ II 95'!K17+'Summ I 95'!K17+'Summ II 96'!K17+'Summ. I 96'!K17</f>
        <v>157643</v>
      </c>
      <c r="L17" s="1">
        <f>+'Summ II 95'!L17+'Summ I 95'!L17+'Summ II 96'!L17+'Summ. I 96'!L17</f>
        <v>0</v>
      </c>
      <c r="M17" s="1">
        <f>+'Summ II 95'!M17+'Summ I 95'!M17+'Summ II 96'!M17+'Summ. I 96'!M17</f>
        <v>2959634</v>
      </c>
    </row>
    <row r="18" spans="1:13" ht="12.75">
      <c r="A18" s="2" t="s">
        <v>36</v>
      </c>
      <c r="B18" s="2" t="s">
        <v>37</v>
      </c>
      <c r="C18" s="1">
        <f>+'Summ II 95'!C18+'Summ I 95'!C18+'Summ II 96'!C18+'Summ. I 96'!C18</f>
        <v>198649</v>
      </c>
      <c r="D18" s="1">
        <f>+'Summ II 95'!D18+'Summ I 95'!D18+'Summ II 96'!D18+'Summ. I 96'!D18</f>
        <v>89</v>
      </c>
      <c r="E18" s="1">
        <f>+'Summ II 95'!E18+'Summ I 95'!E18+'Summ II 96'!E18+'Summ. I 96'!E18</f>
        <v>17606</v>
      </c>
      <c r="F18" s="1">
        <f>+'Summ II 95'!F18+'Summ I 95'!F18+'Summ II 96'!F18+'Summ. I 96'!F18</f>
        <v>738</v>
      </c>
      <c r="G18" s="1">
        <f>+'Summ II 95'!G18+'Summ I 95'!G18+'Summ II 96'!G18+'Summ. I 96'!G18</f>
        <v>0</v>
      </c>
      <c r="H18" s="1">
        <f>+'Summ II 95'!H18+'Summ I 95'!H18+'Summ II 96'!H18+'Summ. I 96'!H18</f>
        <v>0</v>
      </c>
      <c r="I18" s="1">
        <f>+'Summ II 95'!I18+'Summ I 95'!I18+'Summ II 96'!I18+'Summ. I 96'!I18</f>
        <v>0</v>
      </c>
      <c r="J18" s="1">
        <f>+'Summ II 95'!J18+'Summ I 95'!J18+'Summ II 96'!J18+'Summ. I 96'!J18</f>
        <v>253740</v>
      </c>
      <c r="K18" s="1">
        <f>+'Summ II 95'!K18+'Summ I 95'!K18+'Summ II 96'!K18+'Summ. I 96'!K18</f>
        <v>0</v>
      </c>
      <c r="L18" s="1">
        <f>+'Summ II 95'!L18+'Summ I 95'!L18+'Summ II 96'!L18+'Summ. I 96'!L18</f>
        <v>0</v>
      </c>
      <c r="M18" s="1">
        <f>+'Summ II 95'!M18+'Summ I 95'!M18+'Summ II 96'!M18+'Summ. I 96'!M18</f>
        <v>174359</v>
      </c>
    </row>
    <row r="19" spans="1:13" ht="12.75">
      <c r="A19" s="2" t="s">
        <v>38</v>
      </c>
      <c r="B19" s="2" t="s">
        <v>39</v>
      </c>
      <c r="C19" s="1">
        <f>+'Summ II 95'!C19+'Summ I 95'!C19+'Summ II 96'!C19+'Summ. I 96'!C19</f>
        <v>0</v>
      </c>
      <c r="D19" s="1">
        <f>+'Summ II 95'!D19+'Summ I 95'!D19+'Summ II 96'!D19+'Summ. I 96'!D19</f>
        <v>0</v>
      </c>
      <c r="E19" s="1">
        <f>+'Summ II 95'!E19+'Summ I 95'!E19+'Summ II 96'!E19+'Summ. I 96'!E19</f>
        <v>0</v>
      </c>
      <c r="F19" s="1">
        <f>+'Summ II 95'!F19+'Summ I 95'!F19+'Summ II 96'!F19+'Summ. I 96'!F19</f>
        <v>0</v>
      </c>
      <c r="G19" s="1">
        <f>+'Summ II 95'!G19+'Summ I 95'!G19+'Summ II 96'!G19+'Summ. I 96'!G19</f>
        <v>0</v>
      </c>
      <c r="H19" s="1">
        <f>+'Summ II 95'!H19+'Summ I 95'!H19+'Summ II 96'!H19+'Summ. I 96'!H19</f>
        <v>0</v>
      </c>
      <c r="I19" s="1">
        <f>+'Summ II 95'!I19+'Summ I 95'!I19+'Summ II 96'!I19+'Summ. I 96'!I19</f>
        <v>0</v>
      </c>
      <c r="J19" s="1">
        <f>+'Summ II 95'!J19+'Summ I 95'!J19+'Summ II 96'!J19+'Summ. I 96'!J19</f>
        <v>150414</v>
      </c>
      <c r="K19" s="1">
        <f>+'Summ II 95'!K19+'Summ I 95'!K19+'Summ II 96'!K19+'Summ. I 96'!K19</f>
        <v>0</v>
      </c>
      <c r="L19" s="1">
        <f>+'Summ II 95'!L19+'Summ I 95'!L19+'Summ II 96'!L19+'Summ. I 96'!L19</f>
        <v>0</v>
      </c>
      <c r="M19" s="1">
        <f>+'Summ II 95'!M19+'Summ I 95'!M19+'Summ II 96'!M19+'Summ. I 96'!M19</f>
        <v>109323</v>
      </c>
    </row>
    <row r="20" spans="1:13" ht="12.75">
      <c r="A20" s="2" t="s">
        <v>40</v>
      </c>
      <c r="B20" s="2" t="s">
        <v>41</v>
      </c>
      <c r="C20" s="1">
        <f>+'Summ II 95'!C20+'Summ I 95'!C20+'Summ II 96'!C20+'Summ. I 96'!C20</f>
        <v>56933</v>
      </c>
      <c r="D20" s="1">
        <f>+'Summ II 95'!D20+'Summ I 95'!D20+'Summ II 96'!D20+'Summ. I 96'!D20</f>
        <v>117</v>
      </c>
      <c r="E20" s="1">
        <f>+'Summ II 95'!E20+'Summ I 95'!E20+'Summ II 96'!E20+'Summ. I 96'!E20</f>
        <v>1628</v>
      </c>
      <c r="F20" s="1">
        <f>+'Summ II 95'!F20+'Summ I 95'!F20+'Summ II 96'!F20+'Summ. I 96'!F20</f>
        <v>0</v>
      </c>
      <c r="G20" s="1">
        <f>+'Summ II 95'!G20+'Summ I 95'!G20+'Summ II 96'!G20+'Summ. I 96'!G20</f>
        <v>0</v>
      </c>
      <c r="H20" s="1">
        <f>+'Summ II 95'!H20+'Summ I 95'!H20+'Summ II 96'!H20+'Summ. I 96'!H20</f>
        <v>0</v>
      </c>
      <c r="I20" s="1">
        <f>+'Summ II 95'!I20+'Summ I 95'!I20+'Summ II 96'!I20+'Summ. I 96'!I20</f>
        <v>0</v>
      </c>
      <c r="J20" s="1">
        <f>+'Summ II 95'!J20+'Summ I 95'!J20+'Summ II 96'!J20+'Summ. I 96'!J20</f>
        <v>0</v>
      </c>
      <c r="K20" s="1">
        <f>+'Summ II 95'!K20+'Summ I 95'!K20+'Summ II 96'!K20+'Summ. I 96'!K20</f>
        <v>0</v>
      </c>
      <c r="L20" s="1">
        <f>+'Summ II 95'!L20+'Summ I 95'!L20+'Summ II 96'!L20+'Summ. I 96'!L20</f>
        <v>0</v>
      </c>
      <c r="M20" s="1">
        <f>+'Summ II 95'!M20+'Summ I 95'!M20+'Summ II 96'!M20+'Summ. I 96'!M20</f>
        <v>0</v>
      </c>
    </row>
    <row r="21" spans="1:13" ht="12.75">
      <c r="A21" s="2" t="s">
        <v>42</v>
      </c>
      <c r="B21" s="2" t="s">
        <v>43</v>
      </c>
      <c r="C21" s="1">
        <f>+'Summ II 95'!C21+'Summ I 95'!C21+'Summ II 96'!C21+'Summ. I 96'!C21</f>
        <v>0</v>
      </c>
      <c r="D21" s="1">
        <f>+'Summ II 95'!D21+'Summ I 95'!D21+'Summ II 96'!D21+'Summ. I 96'!D21</f>
        <v>0</v>
      </c>
      <c r="E21" s="1">
        <f>+'Summ II 95'!E21+'Summ I 95'!E21+'Summ II 96'!E21+'Summ. I 96'!E21</f>
        <v>0</v>
      </c>
      <c r="F21" s="1">
        <f>+'Summ II 95'!F21+'Summ I 95'!F21+'Summ II 96'!F21+'Summ. I 96'!F21</f>
        <v>0</v>
      </c>
      <c r="G21" s="1">
        <f>+'Summ II 95'!G21+'Summ I 95'!G21+'Summ II 96'!G21+'Summ. I 96'!G21</f>
        <v>0</v>
      </c>
      <c r="H21" s="1">
        <f>+'Summ II 95'!H21+'Summ I 95'!H21+'Summ II 96'!H21+'Summ. I 96'!H21</f>
        <v>0</v>
      </c>
      <c r="I21" s="1">
        <f>+'Summ II 95'!I21+'Summ I 95'!I21+'Summ II 96'!I21+'Summ. I 96'!I21</f>
        <v>0</v>
      </c>
      <c r="J21" s="1">
        <f>+'Summ II 95'!J21+'Summ I 95'!J21+'Summ II 96'!J21+'Summ. I 96'!J21</f>
        <v>25973</v>
      </c>
      <c r="K21" s="1">
        <f>+'Summ II 95'!K21+'Summ I 95'!K21+'Summ II 96'!K21+'Summ. I 96'!K21</f>
        <v>0</v>
      </c>
      <c r="L21" s="1">
        <f>+'Summ II 95'!L21+'Summ I 95'!L21+'Summ II 96'!L21+'Summ. I 96'!L21</f>
        <v>0</v>
      </c>
      <c r="M21" s="1">
        <f>+'Summ II 95'!M21+'Summ I 95'!M21+'Summ II 96'!M21+'Summ. I 96'!M21</f>
        <v>15476</v>
      </c>
    </row>
    <row r="22" spans="1:13" ht="12.75">
      <c r="A22" s="2" t="s">
        <v>44</v>
      </c>
      <c r="B22" s="2" t="s">
        <v>45</v>
      </c>
      <c r="C22" s="1">
        <f>+'Summ II 95'!C22+'Summ I 95'!C22+'Summ II 96'!C22+'Summ. I 96'!C22</f>
        <v>6409</v>
      </c>
      <c r="D22" s="1">
        <f>+'Summ II 95'!D22+'Summ I 95'!D22+'Summ II 96'!D22+'Summ. I 96'!D22</f>
        <v>0</v>
      </c>
      <c r="E22" s="1">
        <f>+'Summ II 95'!E22+'Summ I 95'!E22+'Summ II 96'!E22+'Summ. I 96'!E22</f>
        <v>1644</v>
      </c>
      <c r="F22" s="1">
        <f>+'Summ II 95'!F22+'Summ I 95'!F22+'Summ II 96'!F22+'Summ. I 96'!F22</f>
        <v>0</v>
      </c>
      <c r="G22" s="1">
        <f>+'Summ II 95'!G22+'Summ I 95'!G22+'Summ II 96'!G22+'Summ. I 96'!G22</f>
        <v>0</v>
      </c>
      <c r="H22" s="1">
        <f>+'Summ II 95'!H22+'Summ I 95'!H22+'Summ II 96'!H22+'Summ. I 96'!H22</f>
        <v>0</v>
      </c>
      <c r="I22" s="1">
        <f>+'Summ II 95'!I22+'Summ I 95'!I22+'Summ II 96'!I22+'Summ. I 96'!I22</f>
        <v>0</v>
      </c>
      <c r="J22" s="1">
        <f>+'Summ II 95'!J22+'Summ I 95'!J22+'Summ II 96'!J22+'Summ. I 96'!J22</f>
        <v>387306</v>
      </c>
      <c r="K22" s="1">
        <f>+'Summ II 95'!K22+'Summ I 95'!K22+'Summ II 96'!K22+'Summ. I 96'!K22</f>
        <v>35265</v>
      </c>
      <c r="L22" s="1">
        <f>+'Summ II 95'!L22+'Summ I 95'!L22+'Summ II 96'!L22+'Summ. I 96'!L22</f>
        <v>0</v>
      </c>
      <c r="M22" s="1">
        <f>+'Summ II 95'!M22+'Summ I 95'!M22+'Summ II 96'!M22+'Summ. I 96'!M22</f>
        <v>281995</v>
      </c>
    </row>
    <row r="23" spans="1:13" ht="12.75">
      <c r="A23" s="2" t="s">
        <v>239</v>
      </c>
      <c r="B23" s="2" t="s">
        <v>240</v>
      </c>
      <c r="C23" s="1">
        <f>+'Summ II 95'!C23+'Summ I 95'!C23+'Summ II 96'!C23+'Summ. I 96'!C23</f>
        <v>356732</v>
      </c>
      <c r="D23" s="1">
        <f>+'Summ II 95'!D23+'Summ I 95'!D23+'Summ II 96'!D23+'Summ. I 96'!D23</f>
        <v>3208</v>
      </c>
      <c r="E23" s="1">
        <f>+'Summ II 95'!E23+'Summ I 95'!E23+'Summ II 96'!E23+'Summ. I 96'!E23</f>
        <v>129893</v>
      </c>
      <c r="F23" s="1">
        <f>+'Summ II 95'!F23+'Summ I 95'!F23+'Summ II 96'!F23+'Summ. I 96'!F23</f>
        <v>182</v>
      </c>
      <c r="G23" s="1">
        <f>+'Summ II 95'!G23+'Summ I 95'!G23+'Summ II 96'!G23+'Summ. I 96'!G23</f>
        <v>0</v>
      </c>
      <c r="H23" s="1">
        <f>+'Summ II 95'!H23+'Summ I 95'!H23+'Summ II 96'!H23+'Summ. I 96'!H23</f>
        <v>0</v>
      </c>
      <c r="I23" s="1">
        <f>+'Summ II 95'!I23+'Summ I 95'!I23+'Summ II 96'!I23+'Summ. I 96'!I23</f>
        <v>0</v>
      </c>
      <c r="J23" s="1">
        <f>+'Summ II 95'!J23+'Summ I 95'!J23+'Summ II 96'!J23+'Summ. I 96'!J23</f>
        <v>0</v>
      </c>
      <c r="K23" s="1">
        <f>+'Summ II 95'!K23+'Summ I 95'!K23+'Summ II 96'!K23+'Summ. I 96'!K23</f>
        <v>0</v>
      </c>
      <c r="L23" s="1">
        <f>+'Summ II 95'!L23+'Summ I 95'!L23+'Summ II 96'!L23+'Summ. I 96'!L23</f>
        <v>0</v>
      </c>
      <c r="M23" s="1">
        <f>+'Summ II 95'!M23+'Summ I 95'!M23+'Summ II 96'!M23+'Summ. I 96'!M23</f>
        <v>0</v>
      </c>
    </row>
    <row r="24" spans="1:13" ht="12.75">
      <c r="A24" s="2" t="s">
        <v>46</v>
      </c>
      <c r="B24" s="2" t="s">
        <v>47</v>
      </c>
      <c r="C24" s="1">
        <f>+'Summ II 95'!C24+'Summ I 95'!C24+'Summ II 96'!C24+'Summ. I 96'!C24</f>
        <v>0</v>
      </c>
      <c r="D24" s="1">
        <f>+'Summ II 95'!D24+'Summ I 95'!D24+'Summ II 96'!D24+'Summ. I 96'!D24</f>
        <v>0</v>
      </c>
      <c r="E24" s="1">
        <f>+'Summ II 95'!E24+'Summ I 95'!E24+'Summ II 96'!E24+'Summ. I 96'!E24</f>
        <v>0</v>
      </c>
      <c r="F24" s="1">
        <f>+'Summ II 95'!F24+'Summ I 95'!F24+'Summ II 96'!F24+'Summ. I 96'!F24</f>
        <v>0</v>
      </c>
      <c r="G24" s="1">
        <f>+'Summ II 95'!G24+'Summ I 95'!G24+'Summ II 96'!G24+'Summ. I 96'!G24</f>
        <v>0</v>
      </c>
      <c r="H24" s="1">
        <f>+'Summ II 95'!H24+'Summ I 95'!H24+'Summ II 96'!H24+'Summ. I 96'!H24</f>
        <v>0</v>
      </c>
      <c r="I24" s="1">
        <f>+'Summ II 95'!I24+'Summ I 95'!I24+'Summ II 96'!I24+'Summ. I 96'!I24</f>
        <v>0</v>
      </c>
      <c r="J24" s="1">
        <f>+'Summ II 95'!J24+'Summ I 95'!J24+'Summ II 96'!J24+'Summ. I 96'!J24</f>
        <v>497318</v>
      </c>
      <c r="K24" s="1">
        <f>+'Summ II 95'!K24+'Summ I 95'!K24+'Summ II 96'!K24+'Summ. I 96'!K24</f>
        <v>0</v>
      </c>
      <c r="L24" s="1">
        <f>+'Summ II 95'!L24+'Summ I 95'!L24+'Summ II 96'!L24+'Summ. I 96'!L24</f>
        <v>0</v>
      </c>
      <c r="M24" s="1">
        <f>+'Summ II 95'!M24+'Summ I 95'!M24+'Summ II 96'!M24+'Summ. I 96'!M24</f>
        <v>321042</v>
      </c>
    </row>
    <row r="25" spans="1:13" ht="12.75">
      <c r="A25" s="2" t="s">
        <v>48</v>
      </c>
      <c r="B25" s="2"/>
      <c r="C25" s="1">
        <f>+'Summ II 95'!C25+'Summ I 95'!C25+'Summ II 96'!C25+'Summ. I 96'!C25</f>
        <v>6622875</v>
      </c>
      <c r="D25" s="1">
        <f>+'Summ II 95'!D25+'Summ I 95'!D25+'Summ II 96'!D25+'Summ. I 96'!D25</f>
        <v>345110</v>
      </c>
      <c r="E25" s="1">
        <f>+'Summ II 95'!E25+'Summ I 95'!E25+'Summ II 96'!E25+'Summ. I 96'!E25</f>
        <v>738101</v>
      </c>
      <c r="F25" s="1">
        <f>+'Summ II 95'!F25+'Summ I 95'!F25+'Summ II 96'!F25+'Summ. I 96'!F25</f>
        <v>12863</v>
      </c>
      <c r="G25" s="1">
        <f>+'Summ II 95'!G25+'Summ I 95'!G25+'Summ II 96'!G25+'Summ. I 96'!G25</f>
        <v>258854</v>
      </c>
      <c r="H25" s="1">
        <f>+'Summ II 95'!H25+'Summ I 95'!H25+'Summ II 96'!H25+'Summ. I 96'!H25</f>
        <v>87180</v>
      </c>
      <c r="I25" s="1">
        <f>+'Summ II 95'!I25+'Summ I 95'!I25+'Summ II 96'!I25+'Summ. I 96'!I25</f>
        <v>143261</v>
      </c>
      <c r="J25" s="1">
        <f>SUM(J10:J24)</f>
        <v>12896689</v>
      </c>
      <c r="K25" s="1">
        <f>SUM(K10:K24)</f>
        <v>486183</v>
      </c>
      <c r="L25" s="1">
        <f>SUM(L10:L24)</f>
        <v>413078</v>
      </c>
      <c r="M25" s="1">
        <f>SUM(M10:M24)</f>
        <v>8952317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6:N25"/>
  <sheetViews>
    <sheetView zoomScalePageLayoutView="0" workbookViewId="0" topLeftCell="I1">
      <selection activeCell="O5" sqref="O5"/>
    </sheetView>
  </sheetViews>
  <sheetFormatPr defaultColWidth="9.140625" defaultRowHeight="12.75"/>
  <cols>
    <col min="1" max="1" width="4.140625" style="1" customWidth="1"/>
    <col min="2" max="2" width="20.28125" style="1" customWidth="1"/>
    <col min="3" max="3" width="10.421875" style="1" customWidth="1"/>
    <col min="4" max="5" width="8.8515625" style="1" customWidth="1"/>
    <col min="6" max="6" width="6.8515625" style="1" customWidth="1"/>
    <col min="7" max="7" width="8.8515625" style="1" customWidth="1"/>
    <col min="8" max="9" width="7.8515625" style="1" customWidth="1"/>
    <col min="10" max="10" width="10.421875" style="1" customWidth="1"/>
    <col min="11" max="11" width="8.8515625" style="1" customWidth="1"/>
    <col min="12" max="13" width="10.421875" style="1" customWidth="1"/>
    <col min="14" max="16384" width="9.140625" style="1" customWidth="1"/>
  </cols>
  <sheetData>
    <row r="6" spans="1:14" ht="13.5" thickBot="1">
      <c r="A6" s="2" t="s">
        <v>3</v>
      </c>
      <c r="B6" s="2"/>
      <c r="C6" s="3" t="s">
        <v>4</v>
      </c>
      <c r="D6" s="4"/>
      <c r="E6" s="4"/>
      <c r="F6" s="5"/>
      <c r="G6" s="3" t="s">
        <v>5</v>
      </c>
      <c r="H6" s="4"/>
      <c r="I6" s="5"/>
      <c r="J6" s="3" t="s">
        <v>6</v>
      </c>
      <c r="K6" s="4"/>
      <c r="L6" s="4"/>
      <c r="M6" s="18"/>
      <c r="N6" s="28"/>
    </row>
    <row r="7" spans="1:14" ht="13.5" thickTop="1">
      <c r="A7" s="2"/>
      <c r="B7" s="6"/>
      <c r="C7" s="7"/>
      <c r="D7" s="7" t="s">
        <v>7</v>
      </c>
      <c r="E7" s="7" t="s">
        <v>8</v>
      </c>
      <c r="F7" s="6" t="s">
        <v>8</v>
      </c>
      <c r="G7" s="8"/>
      <c r="H7" s="7" t="s">
        <v>7</v>
      </c>
      <c r="I7" s="6" t="s">
        <v>8</v>
      </c>
      <c r="J7" s="22"/>
      <c r="K7" s="23" t="s">
        <v>7</v>
      </c>
      <c r="L7" s="23" t="s">
        <v>8</v>
      </c>
      <c r="M7" s="36" t="s">
        <v>244</v>
      </c>
      <c r="N7" s="29" t="s">
        <v>9</v>
      </c>
    </row>
    <row r="8" spans="1:14" ht="12.75">
      <c r="A8" s="2"/>
      <c r="B8" s="6"/>
      <c r="C8" s="7" t="s">
        <v>10</v>
      </c>
      <c r="D8" s="7" t="s">
        <v>11</v>
      </c>
      <c r="E8" s="7" t="s">
        <v>12</v>
      </c>
      <c r="F8" s="6" t="s">
        <v>13</v>
      </c>
      <c r="G8" s="8" t="s">
        <v>10</v>
      </c>
      <c r="H8" s="7" t="s">
        <v>11</v>
      </c>
      <c r="I8" s="6" t="s">
        <v>12</v>
      </c>
      <c r="J8" s="24" t="s">
        <v>10</v>
      </c>
      <c r="K8" s="25" t="s">
        <v>11</v>
      </c>
      <c r="L8" s="25" t="s">
        <v>12</v>
      </c>
      <c r="M8" s="37" t="s">
        <v>245</v>
      </c>
      <c r="N8" s="29" t="s">
        <v>15</v>
      </c>
    </row>
    <row r="9" spans="1:14" ht="12.75">
      <c r="A9" s="9" t="s">
        <v>16</v>
      </c>
      <c r="B9" s="10"/>
      <c r="C9" s="9" t="s">
        <v>17</v>
      </c>
      <c r="D9" s="9" t="s">
        <v>18</v>
      </c>
      <c r="E9" s="9" t="s">
        <v>19</v>
      </c>
      <c r="F9" s="10" t="s">
        <v>16</v>
      </c>
      <c r="G9" s="11" t="s">
        <v>17</v>
      </c>
      <c r="H9" s="9" t="s">
        <v>18</v>
      </c>
      <c r="I9" s="10" t="s">
        <v>16</v>
      </c>
      <c r="J9" s="26" t="s">
        <v>17</v>
      </c>
      <c r="K9" s="27" t="s">
        <v>18</v>
      </c>
      <c r="L9" s="27" t="s">
        <v>16</v>
      </c>
      <c r="M9" s="38" t="s">
        <v>8</v>
      </c>
      <c r="N9" s="30" t="s">
        <v>17</v>
      </c>
    </row>
    <row r="10" spans="1:14" ht="12.75">
      <c r="A10" s="2" t="s">
        <v>20</v>
      </c>
      <c r="B10" s="2" t="s">
        <v>21</v>
      </c>
      <c r="C10" s="1">
        <f>+'Total Summer-95 &amp; 96'!C10/2</f>
        <v>171106</v>
      </c>
      <c r="D10" s="1">
        <f>+'Total Summer-95 &amp; 96'!D10/2</f>
        <v>1065.5</v>
      </c>
      <c r="E10" s="1">
        <f>+'Total Summer-95 &amp; 96'!E10/2</f>
        <v>22996.5</v>
      </c>
      <c r="F10" s="1">
        <f>+'Total Summer-95 &amp; 96'!F10/2</f>
        <v>457</v>
      </c>
      <c r="G10" s="1">
        <f>+'Total Summer-95 &amp; 96'!G10/2</f>
        <v>0</v>
      </c>
      <c r="H10" s="1">
        <f>+'Total Summer-95 &amp; 96'!H10/2</f>
        <v>0</v>
      </c>
      <c r="I10" s="1">
        <f>+'Total Summer-95 &amp; 96'!I10/2</f>
        <v>0</v>
      </c>
      <c r="J10" s="19">
        <f>+'Total Summer-95 &amp; 96'!J10/2</f>
        <v>511299</v>
      </c>
      <c r="K10" s="20">
        <f>+'Total Summer-95 &amp; 96'!K10/2</f>
        <v>0</v>
      </c>
      <c r="L10" s="20">
        <f>+'Total Summer-95 &amp; 96'!M10/2</f>
        <v>342983.5</v>
      </c>
      <c r="M10" s="21">
        <f>+J10+K10-L10</f>
        <v>168315.5</v>
      </c>
      <c r="N10" s="31">
        <f>+'Total Summer-95 &amp; 96'!L10/2</f>
        <v>0</v>
      </c>
    </row>
    <row r="11" spans="1:14" ht="12.75">
      <c r="A11" s="2" t="s">
        <v>22</v>
      </c>
      <c r="B11" s="2" t="s">
        <v>23</v>
      </c>
      <c r="C11" s="1">
        <f>+'Total Summer-95 &amp; 96'!C11/2</f>
        <v>347469.5</v>
      </c>
      <c r="D11" s="1">
        <f>+'Total Summer-95 &amp; 96'!D11/2</f>
        <v>378</v>
      </c>
      <c r="E11" s="1">
        <f>+'Total Summer-95 &amp; 96'!E11/2</f>
        <v>17257</v>
      </c>
      <c r="F11" s="1">
        <f>+'Total Summer-95 &amp; 96'!F11/2</f>
        <v>0</v>
      </c>
      <c r="G11" s="1">
        <f>+'Total Summer-95 &amp; 96'!G11/2</f>
        <v>0</v>
      </c>
      <c r="H11" s="1">
        <f>+'Total Summer-95 &amp; 96'!H11/2</f>
        <v>0</v>
      </c>
      <c r="I11" s="1">
        <f>+'Total Summer-95 &amp; 96'!I11/2</f>
        <v>0</v>
      </c>
      <c r="J11" s="19">
        <f>+'Total Summer-95 &amp; 96'!J11/2</f>
        <v>452267</v>
      </c>
      <c r="K11" s="20">
        <f>+'Total Summer-95 &amp; 96'!K11/2</f>
        <v>3348</v>
      </c>
      <c r="L11" s="20">
        <f>+'Total Summer-95 &amp; 96'!M11/2</f>
        <v>188280.5</v>
      </c>
      <c r="M11" s="21">
        <f aca="true" t="shared" si="0" ref="M11:M24">+J11+K11-L11</f>
        <v>267334.5</v>
      </c>
      <c r="N11" s="31">
        <f>+'Total Summer-95 &amp; 96'!L11/2</f>
        <v>206539</v>
      </c>
    </row>
    <row r="12" spans="1:14" ht="12.75">
      <c r="A12" s="2" t="s">
        <v>24</v>
      </c>
      <c r="B12" s="2" t="s">
        <v>25</v>
      </c>
      <c r="C12" s="1">
        <f>+'Total Summer-95 &amp; 96'!C12/2</f>
        <v>92460</v>
      </c>
      <c r="D12" s="1">
        <f>+'Total Summer-95 &amp; 96'!D12/2</f>
        <v>0</v>
      </c>
      <c r="E12" s="1">
        <f>+'Total Summer-95 &amp; 96'!E12/2</f>
        <v>7259.5</v>
      </c>
      <c r="F12" s="1">
        <f>+'Total Summer-95 &amp; 96'!F12/2</f>
        <v>362.5</v>
      </c>
      <c r="G12" s="1">
        <f>+'Total Summer-95 &amp; 96'!G12/2</f>
        <v>0</v>
      </c>
      <c r="H12" s="1">
        <f>+'Total Summer-95 &amp; 96'!H12/2</f>
        <v>0</v>
      </c>
      <c r="I12" s="1">
        <f>+'Total Summer-95 &amp; 96'!I12/2</f>
        <v>0</v>
      </c>
      <c r="J12" s="19">
        <f>+'Total Summer-95 &amp; 96'!J12/2</f>
        <v>479970</v>
      </c>
      <c r="K12" s="20">
        <f>+'Total Summer-95 &amp; 96'!K12/2</f>
        <v>51.5</v>
      </c>
      <c r="L12" s="20">
        <f>+'Total Summer-95 &amp; 96'!M12/2</f>
        <v>305694</v>
      </c>
      <c r="M12" s="21">
        <f t="shared" si="0"/>
        <v>174327.5</v>
      </c>
      <c r="N12" s="31">
        <f>+'Total Summer-95 &amp; 96'!L12/2</f>
        <v>0</v>
      </c>
    </row>
    <row r="13" spans="1:14" ht="12.75">
      <c r="A13" s="2" t="s">
        <v>26</v>
      </c>
      <c r="B13" s="2" t="s">
        <v>27</v>
      </c>
      <c r="C13" s="1">
        <f>+'Total Summer-95 &amp; 96'!C13/2</f>
        <v>655844</v>
      </c>
      <c r="D13" s="1">
        <f>+'Total Summer-95 &amp; 96'!D13/2</f>
        <v>84618</v>
      </c>
      <c r="E13" s="1">
        <f>+'Total Summer-95 &amp; 96'!E13/2</f>
        <v>54864</v>
      </c>
      <c r="F13" s="1">
        <f>+'Total Summer-95 &amp; 96'!F13/2</f>
        <v>106.5</v>
      </c>
      <c r="G13" s="1">
        <f>+'Total Summer-95 &amp; 96'!G13/2</f>
        <v>0</v>
      </c>
      <c r="H13" s="1">
        <f>+'Total Summer-95 &amp; 96'!H13/2</f>
        <v>0</v>
      </c>
      <c r="I13" s="1">
        <f>+'Total Summer-95 &amp; 96'!I13/2</f>
        <v>0</v>
      </c>
      <c r="J13" s="19">
        <f>+'Total Summer-95 &amp; 96'!J13/2</f>
        <v>1798624</v>
      </c>
      <c r="K13" s="20">
        <f>+'Total Summer-95 &amp; 96'!K13/2</f>
        <v>116888</v>
      </c>
      <c r="L13" s="20">
        <f>+'Total Summer-95 &amp; 96'!M13/2</f>
        <v>1308245.5</v>
      </c>
      <c r="M13" s="21">
        <f t="shared" si="0"/>
        <v>607266.5</v>
      </c>
      <c r="N13" s="31">
        <f>+'Total Summer-95 &amp; 96'!L13/2</f>
        <v>0</v>
      </c>
    </row>
    <row r="14" spans="1:14" ht="12.75">
      <c r="A14" s="2" t="s">
        <v>28</v>
      </c>
      <c r="B14" s="2" t="s">
        <v>29</v>
      </c>
      <c r="C14" s="1">
        <f>+'Total Summer-95 &amp; 96'!C14/2</f>
        <v>178884.5</v>
      </c>
      <c r="D14" s="1">
        <f>+'Total Summer-95 &amp; 96'!D14/2</f>
        <v>16365.5</v>
      </c>
      <c r="E14" s="1">
        <f>+'Total Summer-95 &amp; 96'!E14/2</f>
        <v>33565</v>
      </c>
      <c r="F14" s="1">
        <f>+'Total Summer-95 &amp; 96'!F14/2</f>
        <v>1584</v>
      </c>
      <c r="G14" s="1">
        <f>+'Total Summer-95 &amp; 96'!G14/2</f>
        <v>0</v>
      </c>
      <c r="H14" s="1">
        <f>+'Total Summer-95 &amp; 96'!H14/2</f>
        <v>0</v>
      </c>
      <c r="I14" s="1">
        <f>+'Total Summer-95 &amp; 96'!I14/2</f>
        <v>0</v>
      </c>
      <c r="J14" s="19">
        <f>+'Total Summer-95 &amp; 96'!J14/2</f>
        <v>468502.5</v>
      </c>
      <c r="K14" s="20">
        <f>+'Total Summer-95 &amp; 96'!K14/2</f>
        <v>26350</v>
      </c>
      <c r="L14" s="20">
        <f>+'Total Summer-95 &amp; 96'!M14/2</f>
        <v>355316</v>
      </c>
      <c r="M14" s="21">
        <f t="shared" si="0"/>
        <v>139536.5</v>
      </c>
      <c r="N14" s="31">
        <f>+'Total Summer-95 &amp; 96'!L14/2</f>
        <v>0</v>
      </c>
    </row>
    <row r="15" spans="1:14" ht="12.75">
      <c r="A15" s="2" t="s">
        <v>30</v>
      </c>
      <c r="B15" s="2" t="s">
        <v>31</v>
      </c>
      <c r="C15" s="1">
        <f>+'Total Summer-95 &amp; 96'!C15/2</f>
        <v>51409</v>
      </c>
      <c r="D15" s="1">
        <f>+'Total Summer-95 &amp; 96'!D15/2</f>
        <v>0</v>
      </c>
      <c r="E15" s="1">
        <f>+'Total Summer-95 &amp; 96'!E15/2</f>
        <v>2953.5</v>
      </c>
      <c r="F15" s="1">
        <f>+'Total Summer-95 &amp; 96'!F15/2</f>
        <v>94</v>
      </c>
      <c r="G15" s="1">
        <f>+'Total Summer-95 &amp; 96'!G15/2</f>
        <v>0</v>
      </c>
      <c r="H15" s="1">
        <f>+'Total Summer-95 &amp; 96'!H15/2</f>
        <v>0</v>
      </c>
      <c r="I15" s="1">
        <f>+'Total Summer-95 &amp; 96'!I15/2</f>
        <v>0</v>
      </c>
      <c r="J15" s="19">
        <f>+'Total Summer-95 &amp; 96'!J15/2</f>
        <v>60760.5</v>
      </c>
      <c r="K15" s="20">
        <f>+'Total Summer-95 &amp; 96'!K15/2</f>
        <v>0</v>
      </c>
      <c r="L15" s="20">
        <f>+'Total Summer-95 &amp; 96'!M15/2</f>
        <v>42831</v>
      </c>
      <c r="M15" s="21">
        <f t="shared" si="0"/>
        <v>17929.5</v>
      </c>
      <c r="N15" s="31">
        <f>+'Total Summer-95 &amp; 96'!L15/2</f>
        <v>0</v>
      </c>
    </row>
    <row r="16" spans="1:14" ht="12.75">
      <c r="A16" s="2" t="s">
        <v>32</v>
      </c>
      <c r="B16" s="2" t="s">
        <v>33</v>
      </c>
      <c r="C16" s="1">
        <f>+'Total Summer-95 &amp; 96'!C16/2</f>
        <v>0</v>
      </c>
      <c r="D16" s="1">
        <f>+'Total Summer-95 &amp; 96'!D16/2</f>
        <v>0</v>
      </c>
      <c r="E16" s="1">
        <f>+'Total Summer-95 &amp; 96'!E16/2</f>
        <v>0</v>
      </c>
      <c r="F16" s="1">
        <f>+'Total Summer-95 &amp; 96'!F16/2</f>
        <v>0</v>
      </c>
      <c r="G16" s="1">
        <f>+'Total Summer-95 &amp; 96'!G16/2</f>
        <v>129427</v>
      </c>
      <c r="H16" s="1">
        <f>+'Total Summer-95 &amp; 96'!H16/2</f>
        <v>43590</v>
      </c>
      <c r="I16" s="1">
        <f>+'Total Summer-95 &amp; 96'!I16/2</f>
        <v>71630.5</v>
      </c>
      <c r="J16" s="19">
        <f>+'Total Summer-95 &amp; 96'!J16/2</f>
        <v>3813</v>
      </c>
      <c r="K16" s="20">
        <f>+'Total Summer-95 &amp; 96'!K16/2</f>
        <v>0</v>
      </c>
      <c r="L16" s="20">
        <f>+'Total Summer-95 &amp; 96'!M16/2</f>
        <v>1893.5</v>
      </c>
      <c r="M16" s="21">
        <f t="shared" si="0"/>
        <v>1919.5</v>
      </c>
      <c r="N16" s="31">
        <f>+'Total Summer-95 &amp; 96'!L16/2</f>
        <v>0</v>
      </c>
    </row>
    <row r="17" spans="1:14" ht="12.75">
      <c r="A17" s="2" t="s">
        <v>34</v>
      </c>
      <c r="B17" s="2" t="s">
        <v>35</v>
      </c>
      <c r="C17" s="1">
        <f>+'Total Summer-95 &amp; 96'!C17/2</f>
        <v>1504903</v>
      </c>
      <c r="D17" s="1">
        <f>+'Total Summer-95 &amp; 96'!D17/2</f>
        <v>68421</v>
      </c>
      <c r="E17" s="1">
        <f>+'Total Summer-95 &amp; 96'!E17/2</f>
        <v>154771</v>
      </c>
      <c r="F17" s="1">
        <f>+'Total Summer-95 &amp; 96'!F17/2</f>
        <v>3367.5</v>
      </c>
      <c r="G17" s="1">
        <f>+'Total Summer-95 &amp; 96'!G17/2</f>
        <v>0</v>
      </c>
      <c r="H17" s="1">
        <f>+'Total Summer-95 &amp; 96'!H17/2</f>
        <v>0</v>
      </c>
      <c r="I17" s="1">
        <f>+'Total Summer-95 &amp; 96'!I17/2</f>
        <v>0</v>
      </c>
      <c r="J17" s="19">
        <f>+'Total Summer-95 &amp; 96'!J17/2</f>
        <v>2015733</v>
      </c>
      <c r="K17" s="20">
        <f>+'Total Summer-95 &amp; 96'!K17/2</f>
        <v>78821.5</v>
      </c>
      <c r="L17" s="20">
        <f>+'Total Summer-95 &amp; 96'!M17/2</f>
        <v>1479817</v>
      </c>
      <c r="M17" s="21">
        <f t="shared" si="0"/>
        <v>614737.5</v>
      </c>
      <c r="N17" s="31">
        <f>+'Total Summer-95 &amp; 96'!L17/2</f>
        <v>0</v>
      </c>
    </row>
    <row r="18" spans="1:14" ht="12.75">
      <c r="A18" s="2" t="s">
        <v>36</v>
      </c>
      <c r="B18" s="2" t="s">
        <v>37</v>
      </c>
      <c r="C18" s="1">
        <f>+'Total Summer-95 &amp; 96'!C18/2</f>
        <v>99324.5</v>
      </c>
      <c r="D18" s="1">
        <f>+'Total Summer-95 &amp; 96'!D18/2</f>
        <v>44.5</v>
      </c>
      <c r="E18" s="1">
        <f>+'Total Summer-95 &amp; 96'!E18/2</f>
        <v>8803</v>
      </c>
      <c r="F18" s="1">
        <f>+'Total Summer-95 &amp; 96'!F18/2</f>
        <v>369</v>
      </c>
      <c r="G18" s="1">
        <f>+'Total Summer-95 &amp; 96'!G18/2</f>
        <v>0</v>
      </c>
      <c r="H18" s="1">
        <f>+'Total Summer-95 &amp; 96'!H18/2</f>
        <v>0</v>
      </c>
      <c r="I18" s="1">
        <f>+'Total Summer-95 &amp; 96'!I18/2</f>
        <v>0</v>
      </c>
      <c r="J18" s="19">
        <f>+'Total Summer-95 &amp; 96'!J18/2</f>
        <v>126870</v>
      </c>
      <c r="K18" s="20">
        <f>+'Total Summer-95 &amp; 96'!K18/2</f>
        <v>0</v>
      </c>
      <c r="L18" s="20">
        <f>+'Total Summer-95 &amp; 96'!M18/2</f>
        <v>87179.5</v>
      </c>
      <c r="M18" s="21">
        <f t="shared" si="0"/>
        <v>39690.5</v>
      </c>
      <c r="N18" s="31">
        <f>+'Total Summer-95 &amp; 96'!L18/2</f>
        <v>0</v>
      </c>
    </row>
    <row r="19" spans="1:14" ht="12.75">
      <c r="A19" s="2" t="s">
        <v>38</v>
      </c>
      <c r="B19" s="2" t="s">
        <v>39</v>
      </c>
      <c r="C19" s="1">
        <f>+'Total Summer-95 &amp; 96'!C19/2</f>
        <v>0</v>
      </c>
      <c r="D19" s="1">
        <f>+'Total Summer-95 &amp; 96'!D19/2</f>
        <v>0</v>
      </c>
      <c r="E19" s="1">
        <f>+'Total Summer-95 &amp; 96'!E19/2</f>
        <v>0</v>
      </c>
      <c r="F19" s="1">
        <f>+'Total Summer-95 &amp; 96'!F19/2</f>
        <v>0</v>
      </c>
      <c r="G19" s="1">
        <f>+'Total Summer-95 &amp; 96'!G19/2</f>
        <v>0</v>
      </c>
      <c r="H19" s="1">
        <f>+'Total Summer-95 &amp; 96'!H19/2</f>
        <v>0</v>
      </c>
      <c r="I19" s="1">
        <f>+'Total Summer-95 &amp; 96'!I19/2</f>
        <v>0</v>
      </c>
      <c r="J19" s="19">
        <f>+'Total Summer-95 &amp; 96'!J19/2</f>
        <v>75207</v>
      </c>
      <c r="K19" s="20">
        <f>+'Total Summer-95 &amp; 96'!K19/2</f>
        <v>0</v>
      </c>
      <c r="L19" s="20">
        <f>+'Total Summer-95 &amp; 96'!M19/2</f>
        <v>54661.5</v>
      </c>
      <c r="M19" s="21">
        <f t="shared" si="0"/>
        <v>20545.5</v>
      </c>
      <c r="N19" s="31">
        <f>+'Total Summer-95 &amp; 96'!L19/2</f>
        <v>0</v>
      </c>
    </row>
    <row r="20" spans="1:14" ht="12.75">
      <c r="A20" s="2" t="s">
        <v>40</v>
      </c>
      <c r="B20" s="2" t="s">
        <v>41</v>
      </c>
      <c r="C20" s="1">
        <f>+'Total Summer-95 &amp; 96'!C20/2</f>
        <v>28466.5</v>
      </c>
      <c r="D20" s="1">
        <f>+'Total Summer-95 &amp; 96'!D20/2</f>
        <v>58.5</v>
      </c>
      <c r="E20" s="1">
        <f>+'Total Summer-95 &amp; 96'!E20/2</f>
        <v>814</v>
      </c>
      <c r="F20" s="1">
        <f>+'Total Summer-95 &amp; 96'!F20/2</f>
        <v>0</v>
      </c>
      <c r="G20" s="1">
        <f>+'Total Summer-95 &amp; 96'!G20/2</f>
        <v>0</v>
      </c>
      <c r="H20" s="1">
        <f>+'Total Summer-95 &amp; 96'!H20/2</f>
        <v>0</v>
      </c>
      <c r="I20" s="1">
        <f>+'Total Summer-95 &amp; 96'!I20/2</f>
        <v>0</v>
      </c>
      <c r="J20" s="19">
        <f>+'Total Summer-95 &amp; 96'!J20/2</f>
        <v>0</v>
      </c>
      <c r="K20" s="20">
        <f>+'Total Summer-95 &amp; 96'!K20/2</f>
        <v>0</v>
      </c>
      <c r="L20" s="20">
        <f>+'Total Summer-95 &amp; 96'!M20/2</f>
        <v>0</v>
      </c>
      <c r="M20" s="21">
        <f t="shared" si="0"/>
        <v>0</v>
      </c>
      <c r="N20" s="31">
        <f>+'Total Summer-95 &amp; 96'!L20/2</f>
        <v>0</v>
      </c>
    </row>
    <row r="21" spans="1:14" ht="12.75">
      <c r="A21" s="2" t="s">
        <v>42</v>
      </c>
      <c r="B21" s="2" t="s">
        <v>43</v>
      </c>
      <c r="C21" s="1">
        <f>+'Total Summer-95 &amp; 96'!C21/2</f>
        <v>0</v>
      </c>
      <c r="D21" s="1">
        <f>+'Total Summer-95 &amp; 96'!D21/2</f>
        <v>0</v>
      </c>
      <c r="E21" s="1">
        <f>+'Total Summer-95 &amp; 96'!E21/2</f>
        <v>0</v>
      </c>
      <c r="F21" s="1">
        <f>+'Total Summer-95 &amp; 96'!F21/2</f>
        <v>0</v>
      </c>
      <c r="G21" s="1">
        <f>+'Total Summer-95 &amp; 96'!G21/2</f>
        <v>0</v>
      </c>
      <c r="H21" s="1">
        <f>+'Total Summer-95 &amp; 96'!H21/2</f>
        <v>0</v>
      </c>
      <c r="I21" s="1">
        <f>+'Total Summer-95 &amp; 96'!I21/2</f>
        <v>0</v>
      </c>
      <c r="J21" s="19">
        <f>+'Total Summer-95 &amp; 96'!J21/2</f>
        <v>12986.5</v>
      </c>
      <c r="K21" s="20">
        <f>+'Total Summer-95 &amp; 96'!K21/2</f>
        <v>0</v>
      </c>
      <c r="L21" s="20">
        <f>+'Total Summer-95 &amp; 96'!M21/2</f>
        <v>7738</v>
      </c>
      <c r="M21" s="21">
        <f t="shared" si="0"/>
        <v>5248.5</v>
      </c>
      <c r="N21" s="31">
        <f>+'Total Summer-95 &amp; 96'!L21/2</f>
        <v>0</v>
      </c>
    </row>
    <row r="22" spans="1:14" ht="12.75">
      <c r="A22" s="2" t="s">
        <v>44</v>
      </c>
      <c r="B22" s="2" t="s">
        <v>45</v>
      </c>
      <c r="C22" s="1">
        <f>+'Total Summer-95 &amp; 96'!C22/2</f>
        <v>3204.5</v>
      </c>
      <c r="D22" s="1">
        <f>+'Total Summer-95 &amp; 96'!D22/2</f>
        <v>0</v>
      </c>
      <c r="E22" s="1">
        <f>+'Total Summer-95 &amp; 96'!E22/2</f>
        <v>822</v>
      </c>
      <c r="F22" s="1">
        <f>+'Total Summer-95 &amp; 96'!F22/2</f>
        <v>0</v>
      </c>
      <c r="G22" s="1">
        <f>+'Total Summer-95 &amp; 96'!G22/2</f>
        <v>0</v>
      </c>
      <c r="H22" s="1">
        <f>+'Total Summer-95 &amp; 96'!H22/2</f>
        <v>0</v>
      </c>
      <c r="I22" s="1">
        <f>+'Total Summer-95 &amp; 96'!I22/2</f>
        <v>0</v>
      </c>
      <c r="J22" s="19">
        <f>+'Total Summer-95 &amp; 96'!J22/2</f>
        <v>193653</v>
      </c>
      <c r="K22" s="20">
        <f>+'Total Summer-95 &amp; 96'!K22/2</f>
        <v>17632.5</v>
      </c>
      <c r="L22" s="20">
        <f>+'Total Summer-95 &amp; 96'!M22/2</f>
        <v>140997.5</v>
      </c>
      <c r="M22" s="21">
        <f t="shared" si="0"/>
        <v>70288</v>
      </c>
      <c r="N22" s="31">
        <f>+'Total Summer-95 &amp; 96'!L22/2</f>
        <v>0</v>
      </c>
    </row>
    <row r="23" spans="1:14" ht="12.75">
      <c r="A23" s="2" t="s">
        <v>239</v>
      </c>
      <c r="B23" s="2" t="s">
        <v>240</v>
      </c>
      <c r="C23" s="1">
        <f>+'Total Summer-95 &amp; 96'!C23/2</f>
        <v>178366</v>
      </c>
      <c r="D23" s="1">
        <f>+'Total Summer-95 &amp; 96'!D23/2</f>
        <v>1604</v>
      </c>
      <c r="E23" s="1">
        <f>+'Total Summer-95 &amp; 96'!E23/2</f>
        <v>64946.5</v>
      </c>
      <c r="F23" s="1">
        <f>+'Total Summer-95 &amp; 96'!F23/2</f>
        <v>91</v>
      </c>
      <c r="G23" s="1">
        <f>+'Total Summer-95 &amp; 96'!G23/2</f>
        <v>0</v>
      </c>
      <c r="H23" s="1">
        <f>+'Total Summer-95 &amp; 96'!H23/2</f>
        <v>0</v>
      </c>
      <c r="I23" s="1">
        <f>+'Total Summer-95 &amp; 96'!I23/2</f>
        <v>0</v>
      </c>
      <c r="J23" s="19">
        <f>+'Total Summer-95 &amp; 96'!J23/2</f>
        <v>0</v>
      </c>
      <c r="K23" s="20">
        <f>+'Total Summer-95 &amp; 96'!K23/2</f>
        <v>0</v>
      </c>
      <c r="L23" s="20">
        <f>+'Total Summer-95 &amp; 96'!M23/2</f>
        <v>0</v>
      </c>
      <c r="M23" s="21">
        <f t="shared" si="0"/>
        <v>0</v>
      </c>
      <c r="N23" s="31">
        <f>+'Total Summer-95 &amp; 96'!L23/2</f>
        <v>0</v>
      </c>
    </row>
    <row r="24" spans="1:14" ht="12.75">
      <c r="A24" s="2" t="s">
        <v>46</v>
      </c>
      <c r="B24" s="2" t="s">
        <v>47</v>
      </c>
      <c r="C24" s="1">
        <f>+'Total Summer-95 &amp; 96'!C24/2</f>
        <v>0</v>
      </c>
      <c r="D24" s="1">
        <f>+'Total Summer-95 &amp; 96'!D24/2</f>
        <v>0</v>
      </c>
      <c r="E24" s="1">
        <f>+'Total Summer-95 &amp; 96'!E24/2</f>
        <v>0</v>
      </c>
      <c r="F24" s="1">
        <f>+'Total Summer-95 &amp; 96'!F24/2</f>
        <v>0</v>
      </c>
      <c r="G24" s="1">
        <f>+'Total Summer-95 &amp; 96'!G24/2</f>
        <v>0</v>
      </c>
      <c r="H24" s="1">
        <f>+'Total Summer-95 &amp; 96'!H24/2</f>
        <v>0</v>
      </c>
      <c r="I24" s="1">
        <f>+'Total Summer-95 &amp; 96'!I24/2</f>
        <v>0</v>
      </c>
      <c r="J24" s="19">
        <f>+'Total Summer-95 &amp; 96'!J24/2</f>
        <v>248659</v>
      </c>
      <c r="K24" s="20">
        <f>+'Total Summer-95 &amp; 96'!K24/2</f>
        <v>0</v>
      </c>
      <c r="L24" s="20">
        <f>+'Total Summer-95 &amp; 96'!M24/2</f>
        <v>160521</v>
      </c>
      <c r="M24" s="21">
        <f t="shared" si="0"/>
        <v>88138</v>
      </c>
      <c r="N24" s="31">
        <f>+'Total Summer-95 &amp; 96'!L24/2</f>
        <v>0</v>
      </c>
    </row>
    <row r="25" spans="1:14" ht="12.75">
      <c r="A25" s="2" t="s">
        <v>48</v>
      </c>
      <c r="B25" s="2"/>
      <c r="C25" s="32">
        <f>+'Total Summer-95 &amp; 96'!C25/2</f>
        <v>3311437.5</v>
      </c>
      <c r="D25" s="33">
        <f>+'Total Summer-95 &amp; 96'!D25/2</f>
        <v>172555</v>
      </c>
      <c r="E25" s="33">
        <f>+'Total Summer-95 &amp; 96'!E25/2</f>
        <v>369050.5</v>
      </c>
      <c r="F25" s="33">
        <f>+'Total Summer-95 &amp; 96'!F25/2</f>
        <v>6431.5</v>
      </c>
      <c r="G25" s="33">
        <f>+'Total Summer-95 &amp; 96'!G25/2</f>
        <v>129427</v>
      </c>
      <c r="H25" s="33">
        <f>+'Total Summer-95 &amp; 96'!H25/2</f>
        <v>43590</v>
      </c>
      <c r="I25" s="33">
        <f>+'Total Summer-95 &amp; 96'!I25/2</f>
        <v>71630.5</v>
      </c>
      <c r="J25" s="32">
        <f>+'Total Summer-95 &amp; 96'!J25/2</f>
        <v>6448344.5</v>
      </c>
      <c r="K25" s="33">
        <f>+'Total Summer-95 &amp; 96'!K25/2</f>
        <v>243091.5</v>
      </c>
      <c r="L25" s="33">
        <f>+'Total Summer-95 &amp; 96'!M25/2</f>
        <v>4476158.5</v>
      </c>
      <c r="M25" s="34">
        <f>SUM(M10:M24)</f>
        <v>2215277.5</v>
      </c>
      <c r="N25" s="35">
        <f>+N11</f>
        <v>206539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81">
      <selection activeCell="J26" sqref="J26"/>
    </sheetView>
  </sheetViews>
  <sheetFormatPr defaultColWidth="9.140625" defaultRowHeight="12.75"/>
  <cols>
    <col min="1" max="1" width="4.421875" style="0" customWidth="1"/>
    <col min="2" max="2" width="20.7109375" style="0" customWidth="1"/>
    <col min="10" max="10" width="11.421875" style="0" customWidth="1"/>
    <col min="11" max="11" width="10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231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3.5" thickBot="1">
      <c r="A7" s="2" t="s">
        <v>3</v>
      </c>
      <c r="B7" s="2"/>
      <c r="C7" s="3" t="s">
        <v>4</v>
      </c>
      <c r="D7" s="4"/>
      <c r="E7" s="4"/>
      <c r="F7" s="5"/>
      <c r="G7" s="3" t="s">
        <v>5</v>
      </c>
      <c r="H7" s="4"/>
      <c r="I7" s="5"/>
      <c r="J7" s="4" t="s">
        <v>6</v>
      </c>
      <c r="K7" s="4"/>
      <c r="L7" s="4"/>
      <c r="M7" s="5"/>
    </row>
    <row r="8" spans="1:13" ht="13.5" thickTop="1">
      <c r="A8" s="2"/>
      <c r="B8" s="6"/>
      <c r="C8" s="7"/>
      <c r="D8" s="7" t="s">
        <v>7</v>
      </c>
      <c r="E8" s="7" t="s">
        <v>8</v>
      </c>
      <c r="F8" s="6" t="s">
        <v>8</v>
      </c>
      <c r="G8" s="8"/>
      <c r="H8" s="7" t="s">
        <v>7</v>
      </c>
      <c r="I8" s="6" t="s">
        <v>8</v>
      </c>
      <c r="J8" s="7"/>
      <c r="K8" s="7" t="s">
        <v>7</v>
      </c>
      <c r="L8" s="7" t="s">
        <v>9</v>
      </c>
      <c r="M8" s="6" t="s">
        <v>8</v>
      </c>
    </row>
    <row r="9" spans="1:13" ht="12.75">
      <c r="A9" s="2"/>
      <c r="B9" s="6"/>
      <c r="C9" s="7" t="s">
        <v>10</v>
      </c>
      <c r="D9" s="7" t="s">
        <v>11</v>
      </c>
      <c r="E9" s="7" t="s">
        <v>12</v>
      </c>
      <c r="F9" s="6" t="s">
        <v>13</v>
      </c>
      <c r="G9" s="8" t="s">
        <v>10</v>
      </c>
      <c r="H9" s="7" t="s">
        <v>11</v>
      </c>
      <c r="I9" s="6" t="s">
        <v>12</v>
      </c>
      <c r="J9" s="7" t="s">
        <v>10</v>
      </c>
      <c r="K9" s="7" t="s">
        <v>11</v>
      </c>
      <c r="L9" s="7" t="s">
        <v>15</v>
      </c>
      <c r="M9" s="6" t="s">
        <v>12</v>
      </c>
    </row>
    <row r="10" spans="1:13" ht="12.75">
      <c r="A10" s="9" t="s">
        <v>16</v>
      </c>
      <c r="B10" s="10"/>
      <c r="C10" s="9" t="s">
        <v>17</v>
      </c>
      <c r="D10" s="9" t="s">
        <v>18</v>
      </c>
      <c r="E10" s="9" t="s">
        <v>19</v>
      </c>
      <c r="F10" s="10" t="s">
        <v>16</v>
      </c>
      <c r="G10" s="11" t="s">
        <v>17</v>
      </c>
      <c r="H10" s="9" t="s">
        <v>18</v>
      </c>
      <c r="I10" s="10" t="s">
        <v>16</v>
      </c>
      <c r="J10" s="9" t="s">
        <v>17</v>
      </c>
      <c r="K10" s="9" t="s">
        <v>18</v>
      </c>
      <c r="L10" s="9" t="s">
        <v>17</v>
      </c>
      <c r="M10" s="10" t="s">
        <v>16</v>
      </c>
    </row>
    <row r="11" spans="1:13" ht="12.75">
      <c r="A11" s="2" t="s">
        <v>20</v>
      </c>
      <c r="B11" s="2" t="s">
        <v>21</v>
      </c>
      <c r="C11" s="2">
        <v>2921022</v>
      </c>
      <c r="D11" s="2">
        <v>16333</v>
      </c>
      <c r="E11" s="2">
        <v>236038</v>
      </c>
      <c r="F11" s="2">
        <v>15810</v>
      </c>
      <c r="G11" s="2">
        <v>0</v>
      </c>
      <c r="H11" s="2">
        <v>0</v>
      </c>
      <c r="I11" s="2">
        <v>0</v>
      </c>
      <c r="J11" s="2">
        <v>1711772</v>
      </c>
      <c r="K11" s="2">
        <v>0</v>
      </c>
      <c r="L11" s="2">
        <v>0</v>
      </c>
      <c r="M11" s="2">
        <v>1487319</v>
      </c>
    </row>
    <row r="12" spans="1:13" ht="12.75">
      <c r="A12" s="2" t="s">
        <v>22</v>
      </c>
      <c r="B12" s="2" t="s">
        <v>23</v>
      </c>
      <c r="C12" s="2">
        <v>4698588</v>
      </c>
      <c r="D12" s="2">
        <v>0</v>
      </c>
      <c r="E12" s="2">
        <v>402202</v>
      </c>
      <c r="F12" s="2">
        <v>1000</v>
      </c>
      <c r="G12" s="2">
        <v>0</v>
      </c>
      <c r="H12" s="2">
        <v>0</v>
      </c>
      <c r="I12" s="2">
        <v>0</v>
      </c>
      <c r="J12" s="2">
        <v>2783393</v>
      </c>
      <c r="K12" s="2">
        <v>588945</v>
      </c>
      <c r="L12" s="2">
        <v>1026299</v>
      </c>
      <c r="M12" s="2">
        <v>1053627</v>
      </c>
    </row>
    <row r="13" spans="1:13" ht="12.75">
      <c r="A13" s="2" t="s">
        <v>24</v>
      </c>
      <c r="B13" s="2" t="s">
        <v>25</v>
      </c>
      <c r="C13" s="2">
        <v>1124192</v>
      </c>
      <c r="D13" s="2">
        <v>0</v>
      </c>
      <c r="E13" s="2">
        <v>71648</v>
      </c>
      <c r="F13" s="2">
        <v>0</v>
      </c>
      <c r="G13" s="2">
        <v>0</v>
      </c>
      <c r="H13" s="2">
        <v>0</v>
      </c>
      <c r="I13" s="2">
        <v>0</v>
      </c>
      <c r="J13" s="2">
        <v>1648508</v>
      </c>
      <c r="K13" s="2">
        <v>0</v>
      </c>
      <c r="L13" s="2">
        <v>0</v>
      </c>
      <c r="M13" s="2">
        <v>1382486</v>
      </c>
    </row>
    <row r="14" spans="1:13" ht="12.75">
      <c r="A14" s="2" t="s">
        <v>26</v>
      </c>
      <c r="B14" s="2" t="s">
        <v>27</v>
      </c>
      <c r="C14" s="2">
        <v>8105454</v>
      </c>
      <c r="D14" s="2">
        <v>1107531</v>
      </c>
      <c r="E14" s="2">
        <v>598268</v>
      </c>
      <c r="F14" s="2">
        <v>21506</v>
      </c>
      <c r="G14" s="2">
        <v>0</v>
      </c>
      <c r="H14" s="2">
        <v>0</v>
      </c>
      <c r="I14" s="2">
        <v>0</v>
      </c>
      <c r="J14" s="2">
        <v>6994856</v>
      </c>
      <c r="K14" s="2">
        <v>450113</v>
      </c>
      <c r="L14" s="2">
        <v>0</v>
      </c>
      <c r="M14" s="2">
        <v>6591715</v>
      </c>
    </row>
    <row r="15" spans="1:13" ht="12.75">
      <c r="A15" s="2" t="s">
        <v>28</v>
      </c>
      <c r="B15" s="2" t="s">
        <v>29</v>
      </c>
      <c r="C15" s="2">
        <v>3301648</v>
      </c>
      <c r="D15" s="2">
        <v>242258</v>
      </c>
      <c r="E15" s="2">
        <v>445980</v>
      </c>
      <c r="F15" s="2">
        <v>7986</v>
      </c>
      <c r="G15" s="2">
        <v>0</v>
      </c>
      <c r="H15" s="2">
        <v>0</v>
      </c>
      <c r="I15" s="2">
        <v>0</v>
      </c>
      <c r="J15" s="2">
        <v>2342539</v>
      </c>
      <c r="K15" s="2">
        <v>111711</v>
      </c>
      <c r="L15" s="2">
        <v>0</v>
      </c>
      <c r="M15" s="2">
        <v>1986693</v>
      </c>
    </row>
    <row r="16" spans="1:13" ht="12.75">
      <c r="A16" s="2" t="s">
        <v>30</v>
      </c>
      <c r="B16" s="2" t="s">
        <v>31</v>
      </c>
      <c r="C16" s="2">
        <v>643584</v>
      </c>
      <c r="D16" s="2">
        <v>0</v>
      </c>
      <c r="E16" s="2">
        <v>24446</v>
      </c>
      <c r="F16" s="2">
        <v>1000</v>
      </c>
      <c r="G16" s="2">
        <v>0</v>
      </c>
      <c r="H16" s="2">
        <v>0</v>
      </c>
      <c r="I16" s="2">
        <v>0</v>
      </c>
      <c r="J16" s="2">
        <v>311368</v>
      </c>
      <c r="K16" s="2">
        <v>0</v>
      </c>
      <c r="L16" s="2">
        <v>0</v>
      </c>
      <c r="M16" s="2">
        <v>286509</v>
      </c>
    </row>
    <row r="17" spans="1:13" ht="12.75">
      <c r="A17" s="2" t="s">
        <v>32</v>
      </c>
      <c r="B17" s="2" t="s">
        <v>33</v>
      </c>
      <c r="C17" s="2">
        <v>0</v>
      </c>
      <c r="D17" s="2">
        <v>0</v>
      </c>
      <c r="E17" s="2">
        <v>0</v>
      </c>
      <c r="F17" s="2">
        <v>0</v>
      </c>
      <c r="G17" s="2">
        <v>1376770</v>
      </c>
      <c r="H17" s="2">
        <v>649954</v>
      </c>
      <c r="I17" s="2">
        <v>794234</v>
      </c>
      <c r="J17" s="2">
        <v>99477</v>
      </c>
      <c r="K17" s="2">
        <v>0</v>
      </c>
      <c r="L17" s="2">
        <v>0</v>
      </c>
      <c r="M17" s="2">
        <v>56844</v>
      </c>
    </row>
    <row r="18" spans="1:13" ht="12.75">
      <c r="A18" s="2" t="s">
        <v>34</v>
      </c>
      <c r="B18" s="2" t="s">
        <v>35</v>
      </c>
      <c r="C18" s="2">
        <v>18699733</v>
      </c>
      <c r="D18" s="2">
        <v>794197</v>
      </c>
      <c r="E18" s="2">
        <v>1385193</v>
      </c>
      <c r="F18" s="2">
        <v>45425</v>
      </c>
      <c r="G18" s="2">
        <v>0</v>
      </c>
      <c r="H18" s="2">
        <v>0</v>
      </c>
      <c r="I18" s="2">
        <v>0</v>
      </c>
      <c r="J18" s="2">
        <v>8441337</v>
      </c>
      <c r="K18" s="2">
        <v>206878</v>
      </c>
      <c r="L18" s="2">
        <v>0</v>
      </c>
      <c r="M18" s="2">
        <v>8002834</v>
      </c>
    </row>
    <row r="19" spans="1:13" ht="12.75">
      <c r="A19" s="2" t="s">
        <v>36</v>
      </c>
      <c r="B19" s="2" t="s">
        <v>37</v>
      </c>
      <c r="C19" s="2">
        <v>1471208</v>
      </c>
      <c r="D19" s="2">
        <v>0</v>
      </c>
      <c r="E19" s="2">
        <v>97170</v>
      </c>
      <c r="F19" s="2">
        <v>1500</v>
      </c>
      <c r="G19" s="2">
        <v>0</v>
      </c>
      <c r="H19" s="2">
        <v>0</v>
      </c>
      <c r="I19" s="2">
        <v>0</v>
      </c>
      <c r="J19" s="2">
        <v>622630</v>
      </c>
      <c r="K19" s="2">
        <v>0</v>
      </c>
      <c r="L19" s="2">
        <v>0</v>
      </c>
      <c r="M19" s="2">
        <v>532317</v>
      </c>
    </row>
    <row r="20" spans="1:13" ht="12.75">
      <c r="A20" s="2" t="s">
        <v>38</v>
      </c>
      <c r="B20" s="2" t="s">
        <v>39</v>
      </c>
      <c r="C20" s="2">
        <v>0</v>
      </c>
      <c r="D20" s="2">
        <v>0</v>
      </c>
      <c r="E20" s="2">
        <v>0</v>
      </c>
      <c r="F20" s="2">
        <v>0</v>
      </c>
      <c r="G20" s="2">
        <v>651371</v>
      </c>
      <c r="H20" s="2">
        <v>567434</v>
      </c>
      <c r="I20" s="2">
        <v>388029</v>
      </c>
      <c r="J20" s="2">
        <v>268702</v>
      </c>
      <c r="K20" s="2">
        <v>0</v>
      </c>
      <c r="L20" s="2">
        <v>0</v>
      </c>
      <c r="M20" s="2">
        <v>251879</v>
      </c>
    </row>
    <row r="21" spans="1:13" ht="12.75">
      <c r="A21" s="2" t="s">
        <v>40</v>
      </c>
      <c r="B21" s="2" t="s">
        <v>41</v>
      </c>
      <c r="C21" s="2">
        <v>286954</v>
      </c>
      <c r="D21" s="2">
        <v>0</v>
      </c>
      <c r="E21" s="2">
        <v>19371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12.75">
      <c r="A22" s="2" t="s">
        <v>42</v>
      </c>
      <c r="B22" s="2" t="s">
        <v>43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250355</v>
      </c>
      <c r="K22" s="2">
        <v>0</v>
      </c>
      <c r="L22" s="2">
        <v>0</v>
      </c>
      <c r="M22" s="2">
        <v>192982</v>
      </c>
    </row>
    <row r="23" spans="1:13" ht="12.75">
      <c r="A23" s="2" t="s">
        <v>44</v>
      </c>
      <c r="B23" s="2" t="s">
        <v>45</v>
      </c>
      <c r="C23" s="2">
        <v>35586</v>
      </c>
      <c r="D23" s="2">
        <v>0</v>
      </c>
      <c r="E23" s="2">
        <v>2550</v>
      </c>
      <c r="F23" s="2">
        <v>0</v>
      </c>
      <c r="G23" s="2">
        <v>0</v>
      </c>
      <c r="H23" s="2">
        <v>0</v>
      </c>
      <c r="I23" s="2">
        <v>0</v>
      </c>
      <c r="J23" s="2">
        <v>477647</v>
      </c>
      <c r="K23" s="2">
        <v>0</v>
      </c>
      <c r="L23" s="2">
        <v>0</v>
      </c>
      <c r="M23" s="2">
        <v>284409</v>
      </c>
    </row>
    <row r="24" spans="1:13" ht="12.75">
      <c r="A24" s="2" t="s">
        <v>46</v>
      </c>
      <c r="B24" s="2" t="s">
        <v>47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569046</v>
      </c>
      <c r="K24" s="2">
        <v>0</v>
      </c>
      <c r="L24" s="2">
        <v>0</v>
      </c>
      <c r="M24" s="2">
        <v>514650</v>
      </c>
    </row>
    <row r="25" spans="1:13" ht="12.75">
      <c r="A25" s="2" t="s">
        <v>48</v>
      </c>
      <c r="B25" s="2"/>
      <c r="C25" s="2">
        <v>41287969</v>
      </c>
      <c r="D25" s="2">
        <v>2160319</v>
      </c>
      <c r="E25" s="2">
        <v>3282866</v>
      </c>
      <c r="F25" s="2">
        <v>94227</v>
      </c>
      <c r="G25" s="2">
        <v>2028141</v>
      </c>
      <c r="H25" s="2">
        <v>1217388</v>
      </c>
      <c r="I25" s="2">
        <v>1182263</v>
      </c>
      <c r="J25" s="2">
        <v>26521630</v>
      </c>
      <c r="K25" s="2">
        <v>1357647</v>
      </c>
      <c r="L25" s="2">
        <v>1026299</v>
      </c>
      <c r="M25" s="2">
        <v>22624264</v>
      </c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16"/>
      <c r="K26" s="16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 t="s">
        <v>49</v>
      </c>
      <c r="B30" s="2" t="s">
        <v>21</v>
      </c>
      <c r="C30" s="2">
        <v>113388</v>
      </c>
      <c r="D30" s="2">
        <v>0</v>
      </c>
      <c r="E30" s="2">
        <v>20004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2.75">
      <c r="A31" s="2" t="s">
        <v>50</v>
      </c>
      <c r="B31" s="2" t="s">
        <v>51</v>
      </c>
      <c r="C31" s="2">
        <v>695320</v>
      </c>
      <c r="D31" s="2">
        <v>0</v>
      </c>
      <c r="E31" s="2">
        <v>50087</v>
      </c>
      <c r="F31" s="2">
        <v>0</v>
      </c>
      <c r="G31" s="2">
        <v>0</v>
      </c>
      <c r="H31" s="2">
        <v>0</v>
      </c>
      <c r="I31" s="2">
        <v>0</v>
      </c>
      <c r="J31" s="2">
        <v>403359</v>
      </c>
      <c r="K31" s="2">
        <v>0</v>
      </c>
      <c r="L31" s="2">
        <v>0</v>
      </c>
      <c r="M31" s="2">
        <v>328972</v>
      </c>
    </row>
    <row r="32" spans="1:13" ht="12.75">
      <c r="A32" s="2" t="s">
        <v>52</v>
      </c>
      <c r="B32" s="2" t="s">
        <v>53</v>
      </c>
      <c r="C32" s="2">
        <v>201844</v>
      </c>
      <c r="D32" s="2">
        <v>16333</v>
      </c>
      <c r="E32" s="2">
        <v>22596</v>
      </c>
      <c r="F32" s="2">
        <v>3000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2.75">
      <c r="A33" s="2" t="s">
        <v>54</v>
      </c>
      <c r="B33" s="2" t="s">
        <v>55</v>
      </c>
      <c r="C33" s="2">
        <v>123136</v>
      </c>
      <c r="D33" s="2">
        <v>0</v>
      </c>
      <c r="E33" s="2">
        <v>16996</v>
      </c>
      <c r="F33" s="2">
        <v>0</v>
      </c>
      <c r="G33" s="2">
        <v>0</v>
      </c>
      <c r="H33" s="2">
        <v>0</v>
      </c>
      <c r="I33" s="2">
        <v>0</v>
      </c>
      <c r="J33" s="2">
        <v>310815</v>
      </c>
      <c r="K33" s="2">
        <v>0</v>
      </c>
      <c r="L33" s="2">
        <v>0</v>
      </c>
      <c r="M33" s="2">
        <v>268530</v>
      </c>
    </row>
    <row r="34" spans="1:13" ht="12.75">
      <c r="A34" s="2" t="s">
        <v>56</v>
      </c>
      <c r="B34" s="2" t="s">
        <v>57</v>
      </c>
      <c r="C34" s="2">
        <v>575002</v>
      </c>
      <c r="D34" s="2">
        <v>0</v>
      </c>
      <c r="E34" s="2">
        <v>50436</v>
      </c>
      <c r="F34" s="2">
        <v>0</v>
      </c>
      <c r="G34" s="2">
        <v>0</v>
      </c>
      <c r="H34" s="2">
        <v>0</v>
      </c>
      <c r="I34" s="2">
        <v>0</v>
      </c>
      <c r="J34" s="2">
        <v>281735</v>
      </c>
      <c r="K34" s="2">
        <v>0</v>
      </c>
      <c r="L34" s="2">
        <v>0</v>
      </c>
      <c r="M34" s="2">
        <v>272438</v>
      </c>
    </row>
    <row r="35" spans="1:13" ht="12.75">
      <c r="A35" s="2" t="s">
        <v>58</v>
      </c>
      <c r="B35" s="2" t="s">
        <v>59</v>
      </c>
      <c r="C35" s="2">
        <v>447088</v>
      </c>
      <c r="D35" s="2">
        <v>0</v>
      </c>
      <c r="E35" s="2">
        <v>36290</v>
      </c>
      <c r="F35" s="2">
        <v>0</v>
      </c>
      <c r="G35" s="2">
        <v>0</v>
      </c>
      <c r="H35" s="2">
        <v>0</v>
      </c>
      <c r="I35" s="2">
        <v>0</v>
      </c>
      <c r="J35" s="2">
        <v>120845</v>
      </c>
      <c r="K35" s="2">
        <v>0</v>
      </c>
      <c r="L35" s="2">
        <v>0</v>
      </c>
      <c r="M35" s="2">
        <v>105386</v>
      </c>
    </row>
    <row r="36" spans="1:13" ht="12.75">
      <c r="A36" s="2" t="s">
        <v>60</v>
      </c>
      <c r="B36" s="2" t="s">
        <v>61</v>
      </c>
      <c r="C36" s="2">
        <v>375820</v>
      </c>
      <c r="D36" s="2">
        <v>0</v>
      </c>
      <c r="E36" s="2">
        <v>10253</v>
      </c>
      <c r="F36" s="2">
        <v>11310</v>
      </c>
      <c r="G36" s="2">
        <v>0</v>
      </c>
      <c r="H36" s="2">
        <v>0</v>
      </c>
      <c r="I36" s="2">
        <v>0</v>
      </c>
      <c r="J36" s="2">
        <v>215192</v>
      </c>
      <c r="K36" s="2">
        <v>0</v>
      </c>
      <c r="L36" s="2">
        <v>0</v>
      </c>
      <c r="M36" s="2">
        <v>186924</v>
      </c>
    </row>
    <row r="37" spans="1:13" ht="12.75">
      <c r="A37" s="2" t="s">
        <v>62</v>
      </c>
      <c r="B37" s="2" t="s">
        <v>63</v>
      </c>
      <c r="C37" s="2">
        <v>389424</v>
      </c>
      <c r="D37" s="2">
        <v>0</v>
      </c>
      <c r="E37" s="2">
        <v>29376</v>
      </c>
      <c r="F37" s="2">
        <v>1500</v>
      </c>
      <c r="G37" s="2">
        <v>0</v>
      </c>
      <c r="H37" s="2">
        <v>0</v>
      </c>
      <c r="I37" s="2">
        <v>0</v>
      </c>
      <c r="J37" s="2">
        <v>222749</v>
      </c>
      <c r="K37" s="2">
        <v>0</v>
      </c>
      <c r="L37" s="2">
        <v>0</v>
      </c>
      <c r="M37" s="2">
        <v>182619</v>
      </c>
    </row>
    <row r="38" spans="1:13" ht="12.75">
      <c r="A38" s="2" t="s">
        <v>64</v>
      </c>
      <c r="B38" s="2" t="s">
        <v>65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157077</v>
      </c>
      <c r="K38" s="2">
        <v>0</v>
      </c>
      <c r="L38" s="2">
        <v>0</v>
      </c>
      <c r="M38" s="2">
        <v>142450</v>
      </c>
    </row>
    <row r="39" spans="1:13" ht="12.75">
      <c r="A39" s="2" t="s">
        <v>66</v>
      </c>
      <c r="B39" s="2" t="s">
        <v>23</v>
      </c>
      <c r="C39" s="2">
        <v>714226</v>
      </c>
      <c r="D39" s="2">
        <v>0</v>
      </c>
      <c r="E39" s="2">
        <v>210662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2.75">
      <c r="A40" s="2" t="s">
        <v>67</v>
      </c>
      <c r="B40" s="2" t="s">
        <v>68</v>
      </c>
      <c r="C40" s="2">
        <v>1655114</v>
      </c>
      <c r="D40" s="2">
        <v>0</v>
      </c>
      <c r="E40" s="2">
        <v>83784</v>
      </c>
      <c r="F40" s="2">
        <v>500</v>
      </c>
      <c r="G40" s="2">
        <v>0</v>
      </c>
      <c r="H40" s="2">
        <v>0</v>
      </c>
      <c r="I40" s="2">
        <v>0</v>
      </c>
      <c r="J40" s="2">
        <v>296939</v>
      </c>
      <c r="K40" s="2">
        <v>0</v>
      </c>
      <c r="L40" s="2">
        <v>46584</v>
      </c>
      <c r="M40" s="2">
        <v>179861</v>
      </c>
    </row>
    <row r="41" spans="1:13" ht="12.75">
      <c r="A41" s="2" t="s">
        <v>69</v>
      </c>
      <c r="B41" s="2" t="s">
        <v>70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1690721</v>
      </c>
      <c r="K41" s="2">
        <v>588945</v>
      </c>
      <c r="L41" s="2">
        <v>386825</v>
      </c>
      <c r="M41" s="2">
        <v>212618</v>
      </c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 t="s">
        <v>71</v>
      </c>
      <c r="B43" s="2" t="s">
        <v>72</v>
      </c>
      <c r="C43" s="2">
        <v>63750</v>
      </c>
      <c r="D43" s="2">
        <v>0</v>
      </c>
      <c r="E43" s="2">
        <v>4750</v>
      </c>
      <c r="F43" s="2">
        <v>0</v>
      </c>
      <c r="G43" s="2">
        <v>0</v>
      </c>
      <c r="H43" s="2">
        <v>0</v>
      </c>
      <c r="I43" s="2">
        <v>0</v>
      </c>
      <c r="J43" s="2">
        <v>466168</v>
      </c>
      <c r="K43" s="2">
        <v>0</v>
      </c>
      <c r="L43" s="2">
        <v>388516</v>
      </c>
      <c r="M43" s="2">
        <v>371474</v>
      </c>
    </row>
    <row r="44" spans="1:13" ht="12.75">
      <c r="A44" s="2" t="s">
        <v>73</v>
      </c>
      <c r="B44" s="2" t="s">
        <v>74</v>
      </c>
      <c r="C44" s="2">
        <v>1089282</v>
      </c>
      <c r="D44" s="2">
        <v>0</v>
      </c>
      <c r="E44" s="2">
        <v>51850</v>
      </c>
      <c r="F44" s="2">
        <v>0</v>
      </c>
      <c r="G44" s="2">
        <v>0</v>
      </c>
      <c r="H44" s="2">
        <v>0</v>
      </c>
      <c r="I44" s="2">
        <v>0</v>
      </c>
      <c r="J44" s="2">
        <v>146185</v>
      </c>
      <c r="K44" s="2">
        <v>11920</v>
      </c>
      <c r="L44" s="2">
        <v>0</v>
      </c>
      <c r="M44" s="2">
        <v>56182</v>
      </c>
    </row>
    <row r="45" spans="1:13" ht="12.75">
      <c r="A45" s="2" t="s">
        <v>75</v>
      </c>
      <c r="B45" s="2" t="s">
        <v>76</v>
      </c>
      <c r="C45" s="2">
        <v>1176216</v>
      </c>
      <c r="D45" s="2">
        <v>0</v>
      </c>
      <c r="E45" s="2">
        <v>51156</v>
      </c>
      <c r="F45" s="2">
        <v>500</v>
      </c>
      <c r="G45" s="2">
        <v>0</v>
      </c>
      <c r="H45" s="2">
        <v>0</v>
      </c>
      <c r="I45" s="2">
        <v>0</v>
      </c>
      <c r="J45" s="2">
        <v>259172</v>
      </c>
      <c r="K45" s="2">
        <v>0</v>
      </c>
      <c r="L45" s="2">
        <v>116662</v>
      </c>
      <c r="M45" s="2">
        <v>233492</v>
      </c>
    </row>
    <row r="46" spans="1:13" ht="12.75">
      <c r="A46" s="2" t="s">
        <v>77</v>
      </c>
      <c r="B46" s="2" t="s">
        <v>78</v>
      </c>
      <c r="C46" s="2">
        <v>285516</v>
      </c>
      <c r="D46" s="2">
        <v>0</v>
      </c>
      <c r="E46" s="2">
        <v>34392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2.75">
      <c r="A47" s="2" t="s">
        <v>79</v>
      </c>
      <c r="B47" s="2" t="s">
        <v>80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180843</v>
      </c>
      <c r="K47" s="2">
        <v>0</v>
      </c>
      <c r="L47" s="2">
        <v>0</v>
      </c>
      <c r="M47" s="2">
        <v>133008</v>
      </c>
    </row>
    <row r="48" spans="1:13" ht="12.75">
      <c r="A48" s="2" t="s">
        <v>81</v>
      </c>
      <c r="B48" s="2" t="s">
        <v>82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469751</v>
      </c>
      <c r="K48" s="2">
        <v>0</v>
      </c>
      <c r="L48" s="2">
        <v>0</v>
      </c>
      <c r="M48" s="2">
        <v>414424</v>
      </c>
    </row>
    <row r="49" spans="1:13" ht="12.75">
      <c r="A49" s="2" t="s">
        <v>83</v>
      </c>
      <c r="B49" s="2" t="s">
        <v>84</v>
      </c>
      <c r="C49" s="2">
        <v>793590</v>
      </c>
      <c r="D49" s="2">
        <v>0</v>
      </c>
      <c r="E49" s="2">
        <v>28756</v>
      </c>
      <c r="F49" s="2">
        <v>0</v>
      </c>
      <c r="G49" s="2">
        <v>0</v>
      </c>
      <c r="H49" s="2">
        <v>0</v>
      </c>
      <c r="I49" s="2">
        <v>0</v>
      </c>
      <c r="J49" s="2">
        <v>460602</v>
      </c>
      <c r="K49" s="2">
        <v>0</v>
      </c>
      <c r="L49" s="2">
        <v>0</v>
      </c>
      <c r="M49" s="2">
        <v>369307</v>
      </c>
    </row>
    <row r="50" spans="1:13" ht="12.75">
      <c r="A50" s="2" t="s">
        <v>85</v>
      </c>
      <c r="B50" s="2" t="s">
        <v>86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177760</v>
      </c>
      <c r="K50" s="2">
        <v>0</v>
      </c>
      <c r="L50" s="2">
        <v>0</v>
      </c>
      <c r="M50" s="2">
        <v>169318</v>
      </c>
    </row>
    <row r="51" spans="1:13" ht="12.75">
      <c r="A51" s="2" t="s">
        <v>87</v>
      </c>
      <c r="B51" s="2" t="s">
        <v>88</v>
      </c>
      <c r="C51" s="2">
        <v>30586</v>
      </c>
      <c r="D51" s="2">
        <v>0</v>
      </c>
      <c r="E51" s="2">
        <v>7500</v>
      </c>
      <c r="F51" s="2">
        <v>0</v>
      </c>
      <c r="G51" s="2">
        <v>0</v>
      </c>
      <c r="H51" s="2">
        <v>0</v>
      </c>
      <c r="I51" s="2">
        <v>0</v>
      </c>
      <c r="J51" s="2">
        <v>211547</v>
      </c>
      <c r="K51" s="2">
        <v>0</v>
      </c>
      <c r="L51" s="2">
        <v>0</v>
      </c>
      <c r="M51" s="2">
        <v>197952</v>
      </c>
    </row>
    <row r="52" spans="1:13" ht="12.75">
      <c r="A52" s="2" t="s">
        <v>89</v>
      </c>
      <c r="B52" s="2" t="s">
        <v>90</v>
      </c>
      <c r="C52" s="2">
        <v>14500</v>
      </c>
      <c r="D52" s="2">
        <v>0</v>
      </c>
      <c r="E52" s="2">
        <v>1000</v>
      </c>
      <c r="F52" s="2">
        <v>0</v>
      </c>
      <c r="G52" s="2">
        <v>0</v>
      </c>
      <c r="H52" s="2">
        <v>0</v>
      </c>
      <c r="I52" s="2">
        <v>0</v>
      </c>
      <c r="J52" s="2">
        <v>148005</v>
      </c>
      <c r="K52" s="2">
        <v>0</v>
      </c>
      <c r="L52" s="2">
        <v>0</v>
      </c>
      <c r="M52" s="2">
        <v>98477</v>
      </c>
    </row>
    <row r="53" spans="1:13" ht="12.75">
      <c r="A53" s="2" t="s">
        <v>91</v>
      </c>
      <c r="B53" s="2" t="s">
        <v>92</v>
      </c>
      <c r="C53" s="2">
        <v>96947</v>
      </c>
      <c r="D53" s="2">
        <v>15167</v>
      </c>
      <c r="E53" s="2">
        <v>6205</v>
      </c>
      <c r="F53" s="2">
        <v>1750</v>
      </c>
      <c r="G53" s="2">
        <v>0</v>
      </c>
      <c r="H53" s="2">
        <v>0</v>
      </c>
      <c r="I53" s="2">
        <v>0</v>
      </c>
      <c r="J53" s="2">
        <v>143289</v>
      </c>
      <c r="K53" s="2">
        <v>8999</v>
      </c>
      <c r="L53" s="2">
        <v>0</v>
      </c>
      <c r="M53" s="2">
        <v>148964</v>
      </c>
    </row>
    <row r="54" spans="1:13" ht="12.75">
      <c r="A54" s="2" t="s">
        <v>93</v>
      </c>
      <c r="B54" s="2" t="s">
        <v>94</v>
      </c>
      <c r="C54" s="2">
        <v>350908</v>
      </c>
      <c r="D54" s="2">
        <v>46334</v>
      </c>
      <c r="E54" s="2">
        <v>28636</v>
      </c>
      <c r="F54" s="2">
        <v>0</v>
      </c>
      <c r="G54" s="2">
        <v>0</v>
      </c>
      <c r="H54" s="2">
        <v>0</v>
      </c>
      <c r="I54" s="2">
        <v>0</v>
      </c>
      <c r="J54" s="2">
        <v>160651</v>
      </c>
      <c r="K54" s="2">
        <v>11834</v>
      </c>
      <c r="L54" s="2">
        <v>0</v>
      </c>
      <c r="M54" s="2">
        <v>168536</v>
      </c>
    </row>
    <row r="55" spans="1:13" ht="12.75">
      <c r="A55" s="2" t="s">
        <v>95</v>
      </c>
      <c r="B55" s="2" t="s">
        <v>96</v>
      </c>
      <c r="C55" s="2">
        <v>1026520</v>
      </c>
      <c r="D55" s="2">
        <v>135128</v>
      </c>
      <c r="E55" s="2">
        <v>63211</v>
      </c>
      <c r="F55" s="2">
        <v>0</v>
      </c>
      <c r="G55" s="2">
        <v>0</v>
      </c>
      <c r="H55" s="2">
        <v>0</v>
      </c>
      <c r="I55" s="2">
        <v>0</v>
      </c>
      <c r="J55" s="2">
        <v>1277106</v>
      </c>
      <c r="K55" s="2">
        <v>77882</v>
      </c>
      <c r="L55" s="2">
        <v>0</v>
      </c>
      <c r="M55" s="2">
        <v>1224370</v>
      </c>
    </row>
    <row r="56" spans="1:13" ht="12.75">
      <c r="A56" s="2" t="s">
        <v>97</v>
      </c>
      <c r="B56" s="2" t="s">
        <v>98</v>
      </c>
      <c r="C56" s="2">
        <v>1125575</v>
      </c>
      <c r="D56" s="2">
        <v>163003</v>
      </c>
      <c r="E56" s="2">
        <v>94237</v>
      </c>
      <c r="F56" s="2">
        <v>1750</v>
      </c>
      <c r="G56" s="2">
        <v>0</v>
      </c>
      <c r="H56" s="2">
        <v>0</v>
      </c>
      <c r="I56" s="2">
        <v>0</v>
      </c>
      <c r="J56" s="2">
        <v>1068079</v>
      </c>
      <c r="K56" s="2">
        <v>74152</v>
      </c>
      <c r="L56" s="2">
        <v>0</v>
      </c>
      <c r="M56" s="2">
        <v>779629</v>
      </c>
    </row>
    <row r="57" spans="1:13" ht="12.75">
      <c r="A57" s="2" t="s">
        <v>99</v>
      </c>
      <c r="B57" s="2" t="s">
        <v>100</v>
      </c>
      <c r="C57" s="2">
        <v>2633109</v>
      </c>
      <c r="D57" s="2">
        <v>349342</v>
      </c>
      <c r="E57" s="2">
        <v>181443</v>
      </c>
      <c r="F57" s="2">
        <v>6086</v>
      </c>
      <c r="G57" s="2">
        <v>0</v>
      </c>
      <c r="H57" s="2">
        <v>0</v>
      </c>
      <c r="I57" s="2">
        <v>0</v>
      </c>
      <c r="J57" s="2">
        <v>1509405</v>
      </c>
      <c r="K57" s="2">
        <v>97919</v>
      </c>
      <c r="L57" s="2">
        <v>0</v>
      </c>
      <c r="M57" s="2">
        <v>1486578</v>
      </c>
    </row>
    <row r="58" spans="1:13" ht="12.75">
      <c r="A58" s="2" t="s">
        <v>101</v>
      </c>
      <c r="B58" s="2" t="s">
        <v>102</v>
      </c>
      <c r="C58" s="2">
        <v>763681</v>
      </c>
      <c r="D58" s="2">
        <v>112339</v>
      </c>
      <c r="E58" s="2">
        <v>48794</v>
      </c>
      <c r="F58" s="2">
        <v>0</v>
      </c>
      <c r="G58" s="2">
        <v>0</v>
      </c>
      <c r="H58" s="2">
        <v>0</v>
      </c>
      <c r="I58" s="2">
        <v>0</v>
      </c>
      <c r="J58" s="2">
        <v>53610</v>
      </c>
      <c r="K58" s="2">
        <v>5626</v>
      </c>
      <c r="L58" s="2">
        <v>0</v>
      </c>
      <c r="M58" s="2">
        <v>54989</v>
      </c>
    </row>
    <row r="59" spans="1:13" ht="12.75">
      <c r="A59" s="2" t="s">
        <v>103</v>
      </c>
      <c r="B59" s="2" t="s">
        <v>104</v>
      </c>
      <c r="C59" s="2">
        <v>304584</v>
      </c>
      <c r="D59" s="2">
        <v>44585</v>
      </c>
      <c r="E59" s="2">
        <v>23060</v>
      </c>
      <c r="F59" s="2">
        <v>4336</v>
      </c>
      <c r="G59" s="2">
        <v>0</v>
      </c>
      <c r="H59" s="2">
        <v>0</v>
      </c>
      <c r="I59" s="2">
        <v>0</v>
      </c>
      <c r="J59" s="2">
        <v>557989</v>
      </c>
      <c r="K59" s="2">
        <v>32750</v>
      </c>
      <c r="L59" s="2">
        <v>0</v>
      </c>
      <c r="M59" s="2">
        <v>542821</v>
      </c>
    </row>
    <row r="60" spans="1:13" ht="12.75">
      <c r="A60" s="2" t="s">
        <v>105</v>
      </c>
      <c r="B60" s="2" t="s">
        <v>106</v>
      </c>
      <c r="C60" s="2">
        <v>1543089</v>
      </c>
      <c r="D60" s="2">
        <v>207214</v>
      </c>
      <c r="E60" s="2">
        <v>128186</v>
      </c>
      <c r="F60" s="2">
        <v>0</v>
      </c>
      <c r="G60" s="2">
        <v>0</v>
      </c>
      <c r="H60" s="2">
        <v>0</v>
      </c>
      <c r="I60" s="2">
        <v>0</v>
      </c>
      <c r="J60" s="2">
        <v>912174</v>
      </c>
      <c r="K60" s="2">
        <v>61665</v>
      </c>
      <c r="L60" s="2">
        <v>0</v>
      </c>
      <c r="M60" s="2">
        <v>933463</v>
      </c>
    </row>
    <row r="61" spans="1:13" ht="12.75">
      <c r="A61" s="2" t="s">
        <v>107</v>
      </c>
      <c r="B61" s="2" t="s">
        <v>108</v>
      </c>
      <c r="C61" s="2">
        <v>100316</v>
      </c>
      <c r="D61" s="2">
        <v>12750</v>
      </c>
      <c r="E61" s="2">
        <v>4475</v>
      </c>
      <c r="F61" s="2">
        <v>0</v>
      </c>
      <c r="G61" s="2">
        <v>0</v>
      </c>
      <c r="H61" s="2">
        <v>0</v>
      </c>
      <c r="I61" s="2">
        <v>0</v>
      </c>
      <c r="J61" s="2">
        <v>137097</v>
      </c>
      <c r="K61" s="2">
        <v>10749</v>
      </c>
      <c r="L61" s="2">
        <v>0</v>
      </c>
      <c r="M61" s="2">
        <v>125458</v>
      </c>
    </row>
    <row r="62" spans="1:13" ht="12.75">
      <c r="A62" s="2" t="s">
        <v>109</v>
      </c>
      <c r="B62" s="2" t="s">
        <v>110</v>
      </c>
      <c r="C62" s="2">
        <v>108925</v>
      </c>
      <c r="D62" s="2">
        <v>14418</v>
      </c>
      <c r="E62" s="2">
        <v>18637</v>
      </c>
      <c r="F62" s="2">
        <v>2917</v>
      </c>
      <c r="G62" s="2">
        <v>0</v>
      </c>
      <c r="H62" s="2">
        <v>0</v>
      </c>
      <c r="I62" s="2">
        <v>0</v>
      </c>
      <c r="J62" s="2">
        <v>1046047</v>
      </c>
      <c r="K62" s="2">
        <v>60828</v>
      </c>
      <c r="L62" s="2">
        <v>0</v>
      </c>
      <c r="M62" s="2">
        <v>991749</v>
      </c>
    </row>
    <row r="63" spans="1:13" ht="12.75">
      <c r="A63" s="2" t="s">
        <v>111</v>
      </c>
      <c r="B63" s="2" t="s">
        <v>112</v>
      </c>
      <c r="C63" s="2">
        <v>51800</v>
      </c>
      <c r="D63" s="2">
        <v>7251</v>
      </c>
      <c r="E63" s="2">
        <v>1385</v>
      </c>
      <c r="F63" s="2">
        <v>4667</v>
      </c>
      <c r="G63" s="2">
        <v>0</v>
      </c>
      <c r="H63" s="2">
        <v>0</v>
      </c>
      <c r="I63" s="2">
        <v>0</v>
      </c>
      <c r="J63" s="2">
        <v>129409</v>
      </c>
      <c r="K63" s="2">
        <v>7709</v>
      </c>
      <c r="L63" s="2">
        <v>0</v>
      </c>
      <c r="M63" s="2">
        <v>135158</v>
      </c>
    </row>
    <row r="64" spans="1:13" ht="12.75">
      <c r="A64" s="2" t="s">
        <v>113</v>
      </c>
      <c r="B64" s="2" t="s">
        <v>29</v>
      </c>
      <c r="C64" s="2">
        <v>86186</v>
      </c>
      <c r="D64" s="2">
        <v>0</v>
      </c>
      <c r="E64" s="2">
        <v>68189</v>
      </c>
      <c r="F64" s="2">
        <v>500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ht="12.75">
      <c r="A65" s="2" t="s">
        <v>114</v>
      </c>
      <c r="B65" s="2" t="s">
        <v>115</v>
      </c>
      <c r="C65" s="2">
        <v>855384</v>
      </c>
      <c r="D65" s="2">
        <v>71633</v>
      </c>
      <c r="E65" s="2">
        <v>53687</v>
      </c>
      <c r="F65" s="2">
        <v>1700</v>
      </c>
      <c r="G65" s="2">
        <v>0</v>
      </c>
      <c r="H65" s="2">
        <v>0</v>
      </c>
      <c r="I65" s="2">
        <v>0</v>
      </c>
      <c r="J65" s="2">
        <v>458495</v>
      </c>
      <c r="K65" s="2">
        <v>35330</v>
      </c>
      <c r="L65" s="2">
        <v>0</v>
      </c>
      <c r="M65" s="2">
        <v>327815</v>
      </c>
    </row>
    <row r="66" spans="1:13" ht="12.75">
      <c r="A66" s="2" t="s">
        <v>116</v>
      </c>
      <c r="B66" s="2" t="s">
        <v>117</v>
      </c>
      <c r="C66" s="2">
        <v>992324</v>
      </c>
      <c r="D66" s="2">
        <v>90958</v>
      </c>
      <c r="E66" s="2">
        <v>69486</v>
      </c>
      <c r="F66" s="2">
        <v>1700</v>
      </c>
      <c r="G66" s="2">
        <v>0</v>
      </c>
      <c r="H66" s="2">
        <v>0</v>
      </c>
      <c r="I66" s="2">
        <v>0</v>
      </c>
      <c r="J66" s="2">
        <v>389210</v>
      </c>
      <c r="K66" s="2">
        <v>22262</v>
      </c>
      <c r="L66" s="2">
        <v>0</v>
      </c>
      <c r="M66" s="2">
        <v>368052</v>
      </c>
    </row>
    <row r="67" spans="1:13" ht="12.75">
      <c r="A67" s="2" t="s">
        <v>118</v>
      </c>
      <c r="B67" s="2" t="s">
        <v>119</v>
      </c>
      <c r="C67" s="2">
        <v>82188</v>
      </c>
      <c r="D67" s="2">
        <v>0</v>
      </c>
      <c r="E67" s="2">
        <v>31831</v>
      </c>
      <c r="F67" s="2">
        <v>4086</v>
      </c>
      <c r="G67" s="2">
        <v>0</v>
      </c>
      <c r="H67" s="2">
        <v>0</v>
      </c>
      <c r="I67" s="2">
        <v>0</v>
      </c>
      <c r="J67" s="2">
        <v>53070</v>
      </c>
      <c r="K67" s="2">
        <v>0</v>
      </c>
      <c r="L67" s="2">
        <v>0</v>
      </c>
      <c r="M67" s="2">
        <v>47763</v>
      </c>
    </row>
    <row r="68" spans="1:13" ht="12.75">
      <c r="A68" s="2" t="s">
        <v>120</v>
      </c>
      <c r="B68" s="2" t="s">
        <v>121</v>
      </c>
      <c r="C68" s="2">
        <v>194525</v>
      </c>
      <c r="D68" s="2">
        <v>18100</v>
      </c>
      <c r="E68" s="2">
        <v>7675</v>
      </c>
      <c r="F68" s="2">
        <v>0</v>
      </c>
      <c r="G68" s="2">
        <v>0</v>
      </c>
      <c r="H68" s="2">
        <v>0</v>
      </c>
      <c r="I68" s="2">
        <v>0</v>
      </c>
      <c r="J68" s="2">
        <v>92253</v>
      </c>
      <c r="K68" s="2">
        <v>5829</v>
      </c>
      <c r="L68" s="2">
        <v>0</v>
      </c>
      <c r="M68" s="2">
        <v>73987</v>
      </c>
    </row>
    <row r="69" spans="1:13" ht="12.75">
      <c r="A69" s="2" t="s">
        <v>122</v>
      </c>
      <c r="B69" s="2" t="s">
        <v>123</v>
      </c>
      <c r="C69" s="2">
        <v>790459</v>
      </c>
      <c r="D69" s="2">
        <v>61567</v>
      </c>
      <c r="E69" s="2">
        <v>157249</v>
      </c>
      <c r="F69" s="2">
        <v>0</v>
      </c>
      <c r="G69" s="2">
        <v>0</v>
      </c>
      <c r="H69" s="2">
        <v>0</v>
      </c>
      <c r="I69" s="2">
        <v>0</v>
      </c>
      <c r="J69" s="2">
        <v>930614</v>
      </c>
      <c r="K69" s="2">
        <v>48290</v>
      </c>
      <c r="L69" s="2">
        <v>0</v>
      </c>
      <c r="M69" s="2">
        <v>776753</v>
      </c>
    </row>
    <row r="70" spans="1:13" ht="12.75">
      <c r="A70" s="2" t="s">
        <v>124</v>
      </c>
      <c r="B70" s="2" t="s">
        <v>125</v>
      </c>
      <c r="C70" s="2">
        <v>170652</v>
      </c>
      <c r="D70" s="2">
        <v>0</v>
      </c>
      <c r="E70" s="2">
        <v>51813</v>
      </c>
      <c r="F70" s="2">
        <v>0</v>
      </c>
      <c r="G70" s="2">
        <v>0</v>
      </c>
      <c r="H70" s="2">
        <v>0</v>
      </c>
      <c r="I70" s="2">
        <v>0</v>
      </c>
      <c r="J70" s="2">
        <v>242355</v>
      </c>
      <c r="K70" s="2">
        <v>0</v>
      </c>
      <c r="L70" s="2">
        <v>0</v>
      </c>
      <c r="M70" s="2">
        <v>238365</v>
      </c>
    </row>
    <row r="71" spans="1:13" ht="12.75">
      <c r="A71" s="2" t="s">
        <v>126</v>
      </c>
      <c r="B71" s="2" t="s">
        <v>127</v>
      </c>
      <c r="C71" s="2">
        <v>129930</v>
      </c>
      <c r="D71" s="2">
        <v>0</v>
      </c>
      <c r="E71" s="2">
        <v>6050</v>
      </c>
      <c r="F71" s="2">
        <v>0</v>
      </c>
      <c r="G71" s="2">
        <v>0</v>
      </c>
      <c r="H71" s="2">
        <v>0</v>
      </c>
      <c r="I71" s="2">
        <v>0</v>
      </c>
      <c r="J71" s="2">
        <v>176542</v>
      </c>
      <c r="K71" s="2">
        <v>0</v>
      </c>
      <c r="L71" s="2">
        <v>0</v>
      </c>
      <c r="M71" s="2">
        <v>153958</v>
      </c>
    </row>
    <row r="72" spans="1:13" ht="12.75">
      <c r="A72" s="2" t="s">
        <v>128</v>
      </c>
      <c r="B72" s="2" t="s">
        <v>129</v>
      </c>
      <c r="C72" s="2">
        <v>330310</v>
      </c>
      <c r="D72" s="2">
        <v>0</v>
      </c>
      <c r="E72" s="2">
        <v>7500</v>
      </c>
      <c r="F72" s="2">
        <v>0</v>
      </c>
      <c r="G72" s="2">
        <v>0</v>
      </c>
      <c r="H72" s="2">
        <v>0</v>
      </c>
      <c r="I72" s="2">
        <v>0</v>
      </c>
      <c r="J72" s="2">
        <v>93331</v>
      </c>
      <c r="K72" s="2">
        <v>0</v>
      </c>
      <c r="L72" s="2">
        <v>0</v>
      </c>
      <c r="M72" s="2">
        <v>71664</v>
      </c>
    </row>
    <row r="73" spans="1:13" ht="12.75">
      <c r="A73" s="2" t="s">
        <v>130</v>
      </c>
      <c r="B73" s="2" t="s">
        <v>131</v>
      </c>
      <c r="C73" s="2">
        <v>265938</v>
      </c>
      <c r="D73" s="2">
        <v>0</v>
      </c>
      <c r="E73" s="2">
        <v>16196</v>
      </c>
      <c r="F73" s="2">
        <v>1000</v>
      </c>
      <c r="G73" s="2">
        <v>0</v>
      </c>
      <c r="H73" s="2">
        <v>0</v>
      </c>
      <c r="I73" s="2">
        <v>0</v>
      </c>
      <c r="J73" s="2">
        <v>86445</v>
      </c>
      <c r="K73" s="2">
        <v>0</v>
      </c>
      <c r="L73" s="2">
        <v>0</v>
      </c>
      <c r="M73" s="2">
        <v>84735</v>
      </c>
    </row>
    <row r="74" spans="1:13" ht="12.75">
      <c r="A74" s="2" t="s">
        <v>132</v>
      </c>
      <c r="B74" s="2" t="s">
        <v>133</v>
      </c>
      <c r="C74" s="2">
        <v>47336</v>
      </c>
      <c r="D74" s="2">
        <v>0</v>
      </c>
      <c r="E74" s="2">
        <v>750</v>
      </c>
      <c r="F74" s="2">
        <v>0</v>
      </c>
      <c r="G74" s="2">
        <v>0</v>
      </c>
      <c r="H74" s="2">
        <v>0</v>
      </c>
      <c r="I74" s="2">
        <v>0</v>
      </c>
      <c r="J74" s="2">
        <v>131592</v>
      </c>
      <c r="K74" s="2">
        <v>0</v>
      </c>
      <c r="L74" s="2">
        <v>0</v>
      </c>
      <c r="M74" s="2">
        <v>130110</v>
      </c>
    </row>
    <row r="75" spans="1:13" ht="12.75">
      <c r="A75" s="2" t="s">
        <v>134</v>
      </c>
      <c r="B75" s="2" t="s">
        <v>33</v>
      </c>
      <c r="C75" s="2">
        <v>0</v>
      </c>
      <c r="D75" s="2">
        <v>0</v>
      </c>
      <c r="E75" s="2">
        <v>0</v>
      </c>
      <c r="F75" s="2">
        <v>0</v>
      </c>
      <c r="G75" s="2">
        <v>1376770</v>
      </c>
      <c r="H75" s="2">
        <v>649954</v>
      </c>
      <c r="I75" s="2">
        <v>794234</v>
      </c>
      <c r="J75" s="2">
        <v>99477</v>
      </c>
      <c r="K75" s="2">
        <v>0</v>
      </c>
      <c r="L75" s="2">
        <v>0</v>
      </c>
      <c r="M75" s="2">
        <v>56844</v>
      </c>
    </row>
    <row r="76" spans="1:13" ht="12.75">
      <c r="A76" s="2" t="s">
        <v>135</v>
      </c>
      <c r="B76" s="2" t="s">
        <v>136</v>
      </c>
      <c r="C76" s="2">
        <v>6305432</v>
      </c>
      <c r="D76" s="2">
        <v>22250</v>
      </c>
      <c r="E76" s="2">
        <v>667398</v>
      </c>
      <c r="F76" s="2">
        <v>5086</v>
      </c>
      <c r="G76" s="2">
        <v>0</v>
      </c>
      <c r="H76" s="2">
        <v>0</v>
      </c>
      <c r="I76" s="2">
        <v>0</v>
      </c>
      <c r="J76" s="2">
        <v>6447</v>
      </c>
      <c r="K76" s="2">
        <v>0</v>
      </c>
      <c r="L76" s="2">
        <v>0</v>
      </c>
      <c r="M76" s="2">
        <v>6447</v>
      </c>
    </row>
    <row r="77" spans="1:13" ht="12.75">
      <c r="A77" s="2" t="s">
        <v>137</v>
      </c>
      <c r="B77" s="2" t="s">
        <v>138</v>
      </c>
      <c r="C77" s="2">
        <v>284908</v>
      </c>
      <c r="D77" s="2">
        <v>38837</v>
      </c>
      <c r="E77" s="2">
        <v>20179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ht="12.75">
      <c r="A78" s="2" t="s">
        <v>139</v>
      </c>
      <c r="B78" s="2" t="s">
        <v>140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22761</v>
      </c>
      <c r="K78" s="2">
        <v>0</v>
      </c>
      <c r="L78" s="2">
        <v>0</v>
      </c>
      <c r="M78" s="2">
        <v>22761</v>
      </c>
    </row>
    <row r="79" spans="1:13" ht="12.75">
      <c r="A79" s="2" t="s">
        <v>141</v>
      </c>
      <c r="B79" s="2" t="s">
        <v>142</v>
      </c>
      <c r="C79" s="2">
        <v>211102</v>
      </c>
      <c r="D79" s="2">
        <v>0</v>
      </c>
      <c r="E79" s="2">
        <v>16610</v>
      </c>
      <c r="F79" s="2">
        <v>0</v>
      </c>
      <c r="G79" s="2">
        <v>0</v>
      </c>
      <c r="H79" s="2">
        <v>0</v>
      </c>
      <c r="I79" s="2">
        <v>0</v>
      </c>
      <c r="J79" s="2">
        <v>312628</v>
      </c>
      <c r="K79" s="2">
        <v>0</v>
      </c>
      <c r="L79" s="2">
        <v>0</v>
      </c>
      <c r="M79" s="2">
        <v>299449</v>
      </c>
    </row>
    <row r="80" spans="1:13" ht="12.75">
      <c r="A80" s="2" t="s">
        <v>143</v>
      </c>
      <c r="B80" s="2" t="s">
        <v>144</v>
      </c>
      <c r="C80" s="2">
        <v>56758</v>
      </c>
      <c r="D80" s="2">
        <v>0</v>
      </c>
      <c r="E80" s="2">
        <v>1485</v>
      </c>
      <c r="F80" s="2">
        <v>0</v>
      </c>
      <c r="G80" s="2">
        <v>0</v>
      </c>
      <c r="H80" s="2">
        <v>0</v>
      </c>
      <c r="I80" s="2">
        <v>0</v>
      </c>
      <c r="J80" s="2">
        <v>107411</v>
      </c>
      <c r="K80" s="2">
        <v>0</v>
      </c>
      <c r="L80" s="2">
        <v>0</v>
      </c>
      <c r="M80" s="2">
        <v>98114</v>
      </c>
    </row>
    <row r="81" spans="1:13" ht="12.75">
      <c r="A81" s="2" t="s">
        <v>145</v>
      </c>
      <c r="B81" s="2" t="s">
        <v>146</v>
      </c>
      <c r="C81" s="2">
        <v>19086</v>
      </c>
      <c r="D81" s="2">
        <v>0</v>
      </c>
      <c r="E81" s="2">
        <v>60</v>
      </c>
      <c r="F81" s="2">
        <v>3000</v>
      </c>
      <c r="G81" s="2">
        <v>0</v>
      </c>
      <c r="H81" s="2">
        <v>0</v>
      </c>
      <c r="I81" s="2">
        <v>0</v>
      </c>
      <c r="J81" s="2">
        <v>71448</v>
      </c>
      <c r="K81" s="2">
        <v>0</v>
      </c>
      <c r="L81" s="2">
        <v>0</v>
      </c>
      <c r="M81" s="2">
        <v>71448</v>
      </c>
    </row>
    <row r="82" spans="1:13" ht="12.75">
      <c r="A82" s="2" t="s">
        <v>147</v>
      </c>
      <c r="B82" s="2" t="s">
        <v>148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130156</v>
      </c>
      <c r="K82" s="2">
        <v>0</v>
      </c>
      <c r="L82" s="2">
        <v>0</v>
      </c>
      <c r="M82" s="2">
        <v>129871</v>
      </c>
    </row>
    <row r="83" spans="1:13" ht="12.75">
      <c r="A83" s="2" t="s">
        <v>149</v>
      </c>
      <c r="B83" s="2" t="s">
        <v>150</v>
      </c>
      <c r="C83" s="2">
        <v>20172</v>
      </c>
      <c r="D83" s="2">
        <v>2500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157962</v>
      </c>
      <c r="K83" s="2">
        <v>9375</v>
      </c>
      <c r="L83" s="2">
        <v>0</v>
      </c>
      <c r="M83" s="2">
        <v>147062</v>
      </c>
    </row>
    <row r="84" spans="1:13" ht="12.75">
      <c r="A84" s="2" t="s">
        <v>151</v>
      </c>
      <c r="B84" s="2" t="s">
        <v>152</v>
      </c>
      <c r="C84" s="2">
        <v>18250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81138</v>
      </c>
      <c r="K84" s="2">
        <v>0</v>
      </c>
      <c r="L84" s="2">
        <v>0</v>
      </c>
      <c r="M84" s="2">
        <v>81138</v>
      </c>
    </row>
    <row r="85" spans="1:13" ht="12.75">
      <c r="A85" s="2" t="s">
        <v>153</v>
      </c>
      <c r="B85" s="2" t="s">
        <v>154</v>
      </c>
      <c r="C85" s="2">
        <v>11000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132852</v>
      </c>
      <c r="K85" s="2">
        <v>0</v>
      </c>
      <c r="L85" s="2">
        <v>0</v>
      </c>
      <c r="M85" s="2">
        <v>124826</v>
      </c>
    </row>
    <row r="86" spans="1:13" ht="12.75">
      <c r="A86" s="2" t="s">
        <v>155</v>
      </c>
      <c r="B86" s="2" t="s">
        <v>156</v>
      </c>
      <c r="C86" s="2">
        <v>1223237</v>
      </c>
      <c r="D86" s="2">
        <v>750</v>
      </c>
      <c r="E86" s="2">
        <v>56771</v>
      </c>
      <c r="F86" s="2">
        <v>500</v>
      </c>
      <c r="G86" s="2">
        <v>0</v>
      </c>
      <c r="H86" s="2">
        <v>0</v>
      </c>
      <c r="I86" s="2">
        <v>0</v>
      </c>
      <c r="J86" s="2">
        <v>407772</v>
      </c>
      <c r="K86" s="2">
        <v>0</v>
      </c>
      <c r="L86" s="2">
        <v>0</v>
      </c>
      <c r="M86" s="2">
        <v>406005</v>
      </c>
    </row>
    <row r="87" spans="1:13" ht="12.75">
      <c r="A87" s="2" t="s">
        <v>157</v>
      </c>
      <c r="B87" s="2" t="s">
        <v>158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229557</v>
      </c>
      <c r="K87" s="2">
        <v>0</v>
      </c>
      <c r="L87" s="2">
        <v>0</v>
      </c>
      <c r="M87" s="2">
        <v>166135</v>
      </c>
    </row>
    <row r="88" spans="1:13" ht="12.75">
      <c r="A88" s="2" t="s">
        <v>159</v>
      </c>
      <c r="B88" s="2" t="s">
        <v>160</v>
      </c>
      <c r="C88" s="2">
        <v>144784</v>
      </c>
      <c r="D88" s="2">
        <v>20793</v>
      </c>
      <c r="E88" s="2">
        <v>6060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</row>
    <row r="89" spans="1:13" ht="12.75">
      <c r="A89" s="2" t="s">
        <v>161</v>
      </c>
      <c r="B89" s="2" t="s">
        <v>162</v>
      </c>
      <c r="C89" s="2">
        <v>1500</v>
      </c>
      <c r="D89" s="2">
        <v>250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132714</v>
      </c>
      <c r="K89" s="2">
        <v>9668</v>
      </c>
      <c r="L89" s="2">
        <v>0</v>
      </c>
      <c r="M89" s="2">
        <v>135434</v>
      </c>
    </row>
    <row r="90" spans="1:13" ht="12.75">
      <c r="A90" s="2" t="s">
        <v>163</v>
      </c>
      <c r="B90" s="2" t="s">
        <v>164</v>
      </c>
      <c r="C90" s="2">
        <v>91694</v>
      </c>
      <c r="D90" s="2">
        <v>0</v>
      </c>
      <c r="E90" s="2">
        <v>2500</v>
      </c>
      <c r="F90" s="2">
        <v>0</v>
      </c>
      <c r="G90" s="2">
        <v>0</v>
      </c>
      <c r="H90" s="2">
        <v>0</v>
      </c>
      <c r="I90" s="2">
        <v>0</v>
      </c>
      <c r="J90" s="2">
        <v>151155</v>
      </c>
      <c r="K90" s="2">
        <v>0</v>
      </c>
      <c r="L90" s="2">
        <v>0</v>
      </c>
      <c r="M90" s="2">
        <v>150300</v>
      </c>
    </row>
    <row r="91" spans="1:13" ht="12.75">
      <c r="A91" s="2" t="s">
        <v>165</v>
      </c>
      <c r="B91" s="2" t="s">
        <v>166</v>
      </c>
      <c r="C91" s="2">
        <v>50172</v>
      </c>
      <c r="D91" s="2">
        <v>0</v>
      </c>
      <c r="E91" s="2">
        <v>3000</v>
      </c>
      <c r="F91" s="2">
        <v>0</v>
      </c>
      <c r="G91" s="2">
        <v>0</v>
      </c>
      <c r="H91" s="2">
        <v>0</v>
      </c>
      <c r="I91" s="2">
        <v>0</v>
      </c>
      <c r="J91" s="2">
        <v>109189</v>
      </c>
      <c r="K91" s="2">
        <v>0</v>
      </c>
      <c r="L91" s="2">
        <v>0</v>
      </c>
      <c r="M91" s="2">
        <v>102172</v>
      </c>
    </row>
    <row r="92" spans="1:13" ht="12.75">
      <c r="A92" s="2" t="s">
        <v>167</v>
      </c>
      <c r="B92" s="2" t="s">
        <v>168</v>
      </c>
      <c r="C92" s="2">
        <v>52000</v>
      </c>
      <c r="D92" s="2">
        <v>0</v>
      </c>
      <c r="E92" s="2">
        <v>2385</v>
      </c>
      <c r="F92" s="2">
        <v>1500</v>
      </c>
      <c r="G92" s="2">
        <v>0</v>
      </c>
      <c r="H92" s="2">
        <v>0</v>
      </c>
      <c r="I92" s="2">
        <v>0</v>
      </c>
      <c r="J92" s="2">
        <v>131774</v>
      </c>
      <c r="K92" s="2">
        <v>0</v>
      </c>
      <c r="L92" s="2">
        <v>0</v>
      </c>
      <c r="M92" s="2">
        <v>117278</v>
      </c>
    </row>
    <row r="93" spans="1:13" ht="12.75">
      <c r="A93" s="2" t="s">
        <v>169</v>
      </c>
      <c r="B93" s="2" t="s">
        <v>170</v>
      </c>
      <c r="C93" s="2">
        <v>21000</v>
      </c>
      <c r="D93" s="2">
        <v>0</v>
      </c>
      <c r="E93" s="2">
        <v>2300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</row>
    <row r="94" spans="1:13" ht="12.75">
      <c r="A94" s="2" t="s">
        <v>171</v>
      </c>
      <c r="B94" s="2" t="s">
        <v>172</v>
      </c>
      <c r="C94" s="2">
        <v>39172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112592</v>
      </c>
      <c r="K94" s="2">
        <v>0</v>
      </c>
      <c r="L94" s="2">
        <v>0</v>
      </c>
      <c r="M94" s="2">
        <v>105917</v>
      </c>
    </row>
    <row r="95" spans="1:13" ht="12.75">
      <c r="A95" s="2" t="s">
        <v>173</v>
      </c>
      <c r="B95" s="2" t="s">
        <v>174</v>
      </c>
      <c r="C95" s="2">
        <v>762220</v>
      </c>
      <c r="D95" s="2">
        <v>250</v>
      </c>
      <c r="E95" s="2">
        <v>37625</v>
      </c>
      <c r="F95" s="2">
        <v>0</v>
      </c>
      <c r="G95" s="2">
        <v>0</v>
      </c>
      <c r="H95" s="2">
        <v>0</v>
      </c>
      <c r="I95" s="2">
        <v>0</v>
      </c>
      <c r="J95" s="2">
        <v>373101</v>
      </c>
      <c r="K95" s="2">
        <v>0</v>
      </c>
      <c r="L95" s="2">
        <v>0</v>
      </c>
      <c r="M95" s="2">
        <v>339595</v>
      </c>
    </row>
    <row r="96" spans="1:13" ht="12.75">
      <c r="A96" s="2" t="s">
        <v>175</v>
      </c>
      <c r="B96" s="2" t="s">
        <v>176</v>
      </c>
      <c r="C96" s="2">
        <v>42344</v>
      </c>
      <c r="D96" s="2">
        <v>0</v>
      </c>
      <c r="E96" s="2">
        <v>2838</v>
      </c>
      <c r="F96" s="2">
        <v>0</v>
      </c>
      <c r="G96" s="2">
        <v>0</v>
      </c>
      <c r="H96" s="2">
        <v>0</v>
      </c>
      <c r="I96" s="2">
        <v>0</v>
      </c>
      <c r="J96" s="2">
        <v>296999</v>
      </c>
      <c r="K96" s="2">
        <v>0</v>
      </c>
      <c r="L96" s="2">
        <v>0</v>
      </c>
      <c r="M96" s="2">
        <v>250376</v>
      </c>
    </row>
    <row r="97" spans="1:13" ht="12.75">
      <c r="A97" s="2" t="s">
        <v>177</v>
      </c>
      <c r="B97" s="2" t="s">
        <v>178</v>
      </c>
      <c r="C97" s="2">
        <v>2224162</v>
      </c>
      <c r="D97" s="2">
        <v>335513</v>
      </c>
      <c r="E97" s="2">
        <v>154448</v>
      </c>
      <c r="F97" s="2">
        <v>1750</v>
      </c>
      <c r="G97" s="2">
        <v>0</v>
      </c>
      <c r="H97" s="2">
        <v>0</v>
      </c>
      <c r="I97" s="2">
        <v>0</v>
      </c>
      <c r="J97" s="2">
        <v>644169</v>
      </c>
      <c r="K97" s="2">
        <v>48252</v>
      </c>
      <c r="L97" s="2">
        <v>0</v>
      </c>
      <c r="M97" s="2">
        <v>569315</v>
      </c>
    </row>
    <row r="98" spans="1:13" ht="12.75">
      <c r="A98" s="2" t="s">
        <v>179</v>
      </c>
      <c r="B98" s="2" t="s">
        <v>180</v>
      </c>
      <c r="C98" s="2">
        <v>726566</v>
      </c>
      <c r="D98" s="2">
        <v>46002</v>
      </c>
      <c r="E98" s="2">
        <v>50425</v>
      </c>
      <c r="F98" s="2">
        <v>1000</v>
      </c>
      <c r="G98" s="2">
        <v>0</v>
      </c>
      <c r="H98" s="2">
        <v>0</v>
      </c>
      <c r="I98" s="2">
        <v>0</v>
      </c>
      <c r="J98" s="2">
        <v>789166</v>
      </c>
      <c r="K98" s="2">
        <v>0</v>
      </c>
      <c r="L98" s="2">
        <v>0</v>
      </c>
      <c r="M98" s="2">
        <v>653515</v>
      </c>
    </row>
    <row r="99" spans="1:13" ht="12.75">
      <c r="A99" s="2" t="s">
        <v>181</v>
      </c>
      <c r="B99" s="2" t="s">
        <v>182</v>
      </c>
      <c r="C99" s="2">
        <v>209727</v>
      </c>
      <c r="D99" s="2">
        <v>30334</v>
      </c>
      <c r="E99" s="2">
        <v>6570</v>
      </c>
      <c r="F99" s="2">
        <v>1750</v>
      </c>
      <c r="G99" s="2">
        <v>0</v>
      </c>
      <c r="H99" s="2">
        <v>0</v>
      </c>
      <c r="I99" s="2">
        <v>0</v>
      </c>
      <c r="J99" s="2">
        <v>237360</v>
      </c>
      <c r="K99" s="2">
        <v>17000</v>
      </c>
      <c r="L99" s="2">
        <v>0</v>
      </c>
      <c r="M99" s="2">
        <v>223959</v>
      </c>
    </row>
    <row r="100" spans="1:13" ht="12.75">
      <c r="A100" s="2" t="s">
        <v>183</v>
      </c>
      <c r="B100" s="2" t="s">
        <v>184</v>
      </c>
      <c r="C100" s="2">
        <v>111058</v>
      </c>
      <c r="D100" s="2">
        <v>0</v>
      </c>
      <c r="E100" s="2">
        <v>1500</v>
      </c>
      <c r="F100" s="2">
        <v>0</v>
      </c>
      <c r="G100" s="2">
        <v>0</v>
      </c>
      <c r="H100" s="2">
        <v>0</v>
      </c>
      <c r="I100" s="2">
        <v>0</v>
      </c>
      <c r="J100" s="2">
        <v>136055</v>
      </c>
      <c r="K100" s="2">
        <v>0</v>
      </c>
      <c r="L100" s="2">
        <v>0</v>
      </c>
      <c r="M100" s="2">
        <v>131751</v>
      </c>
    </row>
    <row r="101" spans="1:13" ht="12.75">
      <c r="A101" s="2" t="s">
        <v>185</v>
      </c>
      <c r="B101" s="2" t="s">
        <v>186</v>
      </c>
      <c r="C101" s="2">
        <v>387246</v>
      </c>
      <c r="D101" s="2">
        <v>57002</v>
      </c>
      <c r="E101" s="2">
        <v>18935</v>
      </c>
      <c r="F101" s="2">
        <v>0</v>
      </c>
      <c r="G101" s="2">
        <v>0</v>
      </c>
      <c r="H101" s="2">
        <v>0</v>
      </c>
      <c r="I101" s="2">
        <v>0</v>
      </c>
      <c r="J101" s="2">
        <v>161552</v>
      </c>
      <c r="K101" s="2">
        <v>11375</v>
      </c>
      <c r="L101" s="2">
        <v>0</v>
      </c>
      <c r="M101" s="2">
        <v>154786</v>
      </c>
    </row>
    <row r="102" spans="1:13" ht="12.75">
      <c r="A102" s="2" t="s">
        <v>187</v>
      </c>
      <c r="B102" s="2" t="s">
        <v>188</v>
      </c>
      <c r="C102" s="2">
        <v>785377</v>
      </c>
      <c r="D102" s="2">
        <v>250</v>
      </c>
      <c r="E102" s="2">
        <v>38402</v>
      </c>
      <c r="F102" s="2">
        <v>0</v>
      </c>
      <c r="G102" s="2">
        <v>0</v>
      </c>
      <c r="H102" s="2">
        <v>0</v>
      </c>
      <c r="I102" s="2">
        <v>0</v>
      </c>
      <c r="J102" s="2">
        <v>194816</v>
      </c>
      <c r="K102" s="2">
        <v>0</v>
      </c>
      <c r="L102" s="2">
        <v>0</v>
      </c>
      <c r="M102" s="2">
        <v>191114</v>
      </c>
    </row>
    <row r="103" spans="1:13" ht="12.75">
      <c r="A103" s="2" t="s">
        <v>189</v>
      </c>
      <c r="B103" s="2" t="s">
        <v>190</v>
      </c>
      <c r="C103" s="2">
        <v>13836</v>
      </c>
      <c r="D103" s="2">
        <v>0</v>
      </c>
      <c r="E103" s="2">
        <v>3000</v>
      </c>
      <c r="F103" s="2">
        <v>0</v>
      </c>
      <c r="G103" s="2">
        <v>0</v>
      </c>
      <c r="H103" s="2">
        <v>0</v>
      </c>
      <c r="I103" s="2">
        <v>0</v>
      </c>
      <c r="J103" s="2">
        <v>19079</v>
      </c>
      <c r="K103" s="2">
        <v>0</v>
      </c>
      <c r="L103" s="2">
        <v>0</v>
      </c>
      <c r="M103" s="2">
        <v>19079</v>
      </c>
    </row>
    <row r="104" spans="1:13" ht="12.75">
      <c r="A104" s="2" t="s">
        <v>191</v>
      </c>
      <c r="B104" s="2" t="s">
        <v>192</v>
      </c>
      <c r="C104" s="2">
        <v>1940918</v>
      </c>
      <c r="D104" s="2">
        <v>500</v>
      </c>
      <c r="E104" s="2">
        <v>97201</v>
      </c>
      <c r="F104" s="2">
        <v>1750</v>
      </c>
      <c r="G104" s="2">
        <v>0</v>
      </c>
      <c r="H104" s="2">
        <v>0</v>
      </c>
      <c r="I104" s="2">
        <v>0</v>
      </c>
      <c r="J104" s="2">
        <v>745945</v>
      </c>
      <c r="K104" s="2">
        <v>0</v>
      </c>
      <c r="L104" s="2">
        <v>0</v>
      </c>
      <c r="M104" s="2">
        <v>709874</v>
      </c>
    </row>
    <row r="105" spans="1:13" ht="12.75">
      <c r="A105" s="2" t="s">
        <v>193</v>
      </c>
      <c r="B105" s="2" t="s">
        <v>194</v>
      </c>
      <c r="C105" s="2">
        <v>11336</v>
      </c>
      <c r="D105" s="2">
        <v>0</v>
      </c>
      <c r="E105" s="2">
        <v>1462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</row>
    <row r="106" spans="1:13" ht="12.75">
      <c r="A106" s="2" t="s">
        <v>195</v>
      </c>
      <c r="B106" s="2" t="s">
        <v>196</v>
      </c>
      <c r="C106" s="2">
        <v>9250</v>
      </c>
      <c r="D106" s="2">
        <v>0</v>
      </c>
      <c r="E106" s="2">
        <v>3000</v>
      </c>
      <c r="F106" s="2">
        <v>0</v>
      </c>
      <c r="G106" s="2">
        <v>0</v>
      </c>
      <c r="H106" s="2">
        <v>0</v>
      </c>
      <c r="I106" s="2">
        <v>0</v>
      </c>
      <c r="J106" s="2">
        <v>63815</v>
      </c>
      <c r="K106" s="2">
        <v>0</v>
      </c>
      <c r="L106" s="2">
        <v>0</v>
      </c>
      <c r="M106" s="2">
        <v>63815</v>
      </c>
    </row>
    <row r="107" spans="1:13" ht="12.75">
      <c r="A107" s="2" t="s">
        <v>197</v>
      </c>
      <c r="B107" s="2" t="s">
        <v>198</v>
      </c>
      <c r="C107" s="2">
        <v>531754</v>
      </c>
      <c r="D107" s="2">
        <v>0</v>
      </c>
      <c r="E107" s="2">
        <v>32418</v>
      </c>
      <c r="F107" s="2">
        <v>0</v>
      </c>
      <c r="G107" s="2">
        <v>0</v>
      </c>
      <c r="H107" s="2">
        <v>0</v>
      </c>
      <c r="I107" s="2">
        <v>0</v>
      </c>
      <c r="J107" s="2">
        <v>145277</v>
      </c>
      <c r="K107" s="2">
        <v>0</v>
      </c>
      <c r="L107" s="2">
        <v>0</v>
      </c>
      <c r="M107" s="2">
        <v>141834</v>
      </c>
    </row>
    <row r="108" spans="1:13" ht="12.75">
      <c r="A108" s="2" t="s">
        <v>199</v>
      </c>
      <c r="B108" s="2" t="s">
        <v>200</v>
      </c>
      <c r="C108" s="2">
        <v>208594</v>
      </c>
      <c r="D108" s="2">
        <v>250</v>
      </c>
      <c r="E108" s="2">
        <v>7805</v>
      </c>
      <c r="F108" s="2">
        <v>0</v>
      </c>
      <c r="G108" s="2">
        <v>0</v>
      </c>
      <c r="H108" s="2">
        <v>0</v>
      </c>
      <c r="I108" s="2">
        <v>0</v>
      </c>
      <c r="J108" s="2">
        <v>182541</v>
      </c>
      <c r="K108" s="2">
        <v>0</v>
      </c>
      <c r="L108" s="2">
        <v>0</v>
      </c>
      <c r="M108" s="2">
        <v>175239</v>
      </c>
    </row>
    <row r="109" spans="1:13" ht="12.75">
      <c r="A109" s="2" t="s">
        <v>201</v>
      </c>
      <c r="B109" s="2" t="s">
        <v>202</v>
      </c>
      <c r="C109" s="2">
        <v>492246</v>
      </c>
      <c r="D109" s="2">
        <v>0</v>
      </c>
      <c r="E109" s="2">
        <v>23645</v>
      </c>
      <c r="F109" s="2">
        <v>0</v>
      </c>
      <c r="G109" s="2">
        <v>0</v>
      </c>
      <c r="H109" s="2">
        <v>0</v>
      </c>
      <c r="I109" s="2">
        <v>0</v>
      </c>
      <c r="J109" s="2">
        <v>191299</v>
      </c>
      <c r="K109" s="2">
        <v>0</v>
      </c>
      <c r="L109" s="2">
        <v>0</v>
      </c>
      <c r="M109" s="2">
        <v>189119</v>
      </c>
    </row>
    <row r="110" spans="1:13" ht="12.75">
      <c r="A110" s="2" t="s">
        <v>203</v>
      </c>
      <c r="B110" s="2" t="s">
        <v>204</v>
      </c>
      <c r="C110" s="2">
        <v>54130</v>
      </c>
      <c r="D110" s="2">
        <v>4000</v>
      </c>
      <c r="E110" s="2">
        <v>3870</v>
      </c>
      <c r="F110" s="2">
        <v>0</v>
      </c>
      <c r="G110" s="2">
        <v>0</v>
      </c>
      <c r="H110" s="2">
        <v>0</v>
      </c>
      <c r="I110" s="2">
        <v>0</v>
      </c>
      <c r="J110" s="2">
        <v>81657</v>
      </c>
      <c r="K110" s="2">
        <v>0</v>
      </c>
      <c r="L110" s="2">
        <v>0</v>
      </c>
      <c r="M110" s="2">
        <v>79947</v>
      </c>
    </row>
    <row r="111" spans="1:13" ht="12.75">
      <c r="A111" s="2" t="s">
        <v>205</v>
      </c>
      <c r="B111" s="2" t="s">
        <v>206</v>
      </c>
      <c r="C111" s="2">
        <v>366105</v>
      </c>
      <c r="D111" s="2">
        <v>51418</v>
      </c>
      <c r="E111" s="2">
        <v>18875</v>
      </c>
      <c r="F111" s="2">
        <v>1750</v>
      </c>
      <c r="G111" s="2">
        <v>0</v>
      </c>
      <c r="H111" s="2">
        <v>0</v>
      </c>
      <c r="I111" s="2">
        <v>0</v>
      </c>
      <c r="J111" s="2">
        <v>339648</v>
      </c>
      <c r="K111" s="2">
        <v>21334</v>
      </c>
      <c r="L111" s="2">
        <v>0</v>
      </c>
      <c r="M111" s="2">
        <v>338747</v>
      </c>
    </row>
    <row r="112" spans="1:13" ht="12.75">
      <c r="A112" s="2" t="s">
        <v>207</v>
      </c>
      <c r="B112" s="2" t="s">
        <v>208</v>
      </c>
      <c r="C112" s="2">
        <v>593981</v>
      </c>
      <c r="D112" s="2">
        <v>88463</v>
      </c>
      <c r="E112" s="2">
        <v>45123</v>
      </c>
      <c r="F112" s="2">
        <v>12250</v>
      </c>
      <c r="G112" s="2">
        <v>0</v>
      </c>
      <c r="H112" s="2">
        <v>0</v>
      </c>
      <c r="I112" s="2">
        <v>0</v>
      </c>
      <c r="J112" s="2">
        <v>1230416</v>
      </c>
      <c r="K112" s="2">
        <v>73040</v>
      </c>
      <c r="L112" s="2">
        <v>0</v>
      </c>
      <c r="M112" s="2">
        <v>1280000</v>
      </c>
    </row>
    <row r="113" spans="1:13" ht="12.75">
      <c r="A113" s="2" t="s">
        <v>209</v>
      </c>
      <c r="B113" s="2" t="s">
        <v>210</v>
      </c>
      <c r="C113" s="2">
        <v>678616</v>
      </c>
      <c r="D113" s="2">
        <v>94835</v>
      </c>
      <c r="E113" s="2">
        <v>59305</v>
      </c>
      <c r="F113" s="2">
        <v>15089</v>
      </c>
      <c r="G113" s="2">
        <v>0</v>
      </c>
      <c r="H113" s="2">
        <v>0</v>
      </c>
      <c r="I113" s="2">
        <v>0</v>
      </c>
      <c r="J113" s="2">
        <v>310886</v>
      </c>
      <c r="K113" s="2">
        <v>16834</v>
      </c>
      <c r="L113" s="2">
        <v>0</v>
      </c>
      <c r="M113" s="2">
        <v>326412</v>
      </c>
    </row>
    <row r="114" spans="1:13" ht="12.75">
      <c r="A114" s="2" t="s">
        <v>211</v>
      </c>
      <c r="B114" s="2" t="s">
        <v>212</v>
      </c>
      <c r="C114" s="2">
        <v>260692</v>
      </c>
      <c r="D114" s="2">
        <v>0</v>
      </c>
      <c r="E114" s="2">
        <v>15695</v>
      </c>
      <c r="F114" s="2">
        <v>0</v>
      </c>
      <c r="G114" s="2">
        <v>0</v>
      </c>
      <c r="H114" s="2">
        <v>0</v>
      </c>
      <c r="I114" s="2">
        <v>0</v>
      </c>
      <c r="J114" s="2">
        <v>158876</v>
      </c>
      <c r="K114" s="2">
        <v>0</v>
      </c>
      <c r="L114" s="2">
        <v>0</v>
      </c>
      <c r="M114" s="2">
        <v>120155</v>
      </c>
    </row>
    <row r="115" spans="1:13" ht="12.75">
      <c r="A115" s="2" t="s">
        <v>213</v>
      </c>
      <c r="B115" s="2" t="s">
        <v>214</v>
      </c>
      <c r="C115" s="2">
        <v>629094</v>
      </c>
      <c r="D115" s="2">
        <v>0</v>
      </c>
      <c r="E115" s="2">
        <v>36130</v>
      </c>
      <c r="F115" s="2">
        <v>1500</v>
      </c>
      <c r="G115" s="2">
        <v>0</v>
      </c>
      <c r="H115" s="2">
        <v>0</v>
      </c>
      <c r="I115" s="2">
        <v>0</v>
      </c>
      <c r="J115" s="2">
        <v>207860</v>
      </c>
      <c r="K115" s="2">
        <v>0</v>
      </c>
      <c r="L115" s="2">
        <v>0</v>
      </c>
      <c r="M115" s="2">
        <v>194003</v>
      </c>
    </row>
    <row r="116" spans="1:13" ht="12.75">
      <c r="A116" s="2" t="s">
        <v>215</v>
      </c>
      <c r="B116" s="2" t="s">
        <v>216</v>
      </c>
      <c r="C116" s="2">
        <v>327178</v>
      </c>
      <c r="D116" s="2">
        <v>0</v>
      </c>
      <c r="E116" s="2">
        <v>14915</v>
      </c>
      <c r="F116" s="2">
        <v>0</v>
      </c>
      <c r="G116" s="2">
        <v>0</v>
      </c>
      <c r="H116" s="2">
        <v>0</v>
      </c>
      <c r="I116" s="2">
        <v>0</v>
      </c>
      <c r="J116" s="2">
        <v>129572</v>
      </c>
      <c r="K116" s="2">
        <v>0</v>
      </c>
      <c r="L116" s="2">
        <v>0</v>
      </c>
      <c r="M116" s="2">
        <v>122293</v>
      </c>
    </row>
    <row r="117" spans="1:13" ht="12.75">
      <c r="A117" s="2" t="s">
        <v>217</v>
      </c>
      <c r="B117" s="2" t="s">
        <v>218</v>
      </c>
      <c r="C117" s="2">
        <v>254244</v>
      </c>
      <c r="D117" s="2">
        <v>0</v>
      </c>
      <c r="E117" s="2">
        <v>30430</v>
      </c>
      <c r="F117" s="2">
        <v>0</v>
      </c>
      <c r="G117" s="2">
        <v>0</v>
      </c>
      <c r="H117" s="2">
        <v>0</v>
      </c>
      <c r="I117" s="2">
        <v>0</v>
      </c>
      <c r="J117" s="2">
        <v>126322</v>
      </c>
      <c r="K117" s="2">
        <v>0</v>
      </c>
      <c r="L117" s="2">
        <v>0</v>
      </c>
      <c r="M117" s="2">
        <v>95866</v>
      </c>
    </row>
    <row r="118" spans="1:13" ht="12.75">
      <c r="A118" s="2" t="s">
        <v>219</v>
      </c>
      <c r="B118" s="2" t="s">
        <v>220</v>
      </c>
      <c r="C118" s="2">
        <v>0</v>
      </c>
      <c r="D118" s="2">
        <v>0</v>
      </c>
      <c r="E118" s="2">
        <v>0</v>
      </c>
      <c r="F118" s="2">
        <v>0</v>
      </c>
      <c r="G118" s="2">
        <v>651371</v>
      </c>
      <c r="H118" s="2">
        <v>567434</v>
      </c>
      <c r="I118" s="2">
        <v>388029</v>
      </c>
      <c r="J118" s="2">
        <v>0</v>
      </c>
      <c r="K118" s="2">
        <v>0</v>
      </c>
      <c r="L118" s="2">
        <v>0</v>
      </c>
      <c r="M118" s="2">
        <v>0</v>
      </c>
    </row>
    <row r="119" spans="1:13" ht="12.75">
      <c r="A119" s="2" t="s">
        <v>221</v>
      </c>
      <c r="B119" s="2" t="s">
        <v>222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89341</v>
      </c>
      <c r="K119" s="2">
        <v>0</v>
      </c>
      <c r="L119" s="2">
        <v>0</v>
      </c>
      <c r="M119" s="2">
        <v>73466</v>
      </c>
    </row>
    <row r="120" spans="1:13" ht="12.75">
      <c r="A120" s="2" t="s">
        <v>223</v>
      </c>
      <c r="B120" s="2" t="s">
        <v>224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86930</v>
      </c>
      <c r="K120" s="2">
        <v>0</v>
      </c>
      <c r="L120" s="2">
        <v>0</v>
      </c>
      <c r="M120" s="2">
        <v>86930</v>
      </c>
    </row>
    <row r="121" spans="1:13" ht="12.75">
      <c r="A121" s="2" t="s">
        <v>225</v>
      </c>
      <c r="B121" s="2" t="s">
        <v>226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92431</v>
      </c>
      <c r="K121" s="2">
        <v>0</v>
      </c>
      <c r="L121" s="2">
        <v>0</v>
      </c>
      <c r="M121" s="2">
        <v>91483</v>
      </c>
    </row>
    <row r="122" spans="1:13" ht="12.75">
      <c r="A122" s="2" t="s">
        <v>227</v>
      </c>
      <c r="B122" s="2" t="s">
        <v>41</v>
      </c>
      <c r="C122" s="2">
        <v>286954</v>
      </c>
      <c r="D122" s="2">
        <v>0</v>
      </c>
      <c r="E122" s="2">
        <v>19371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</row>
    <row r="123" spans="1:13" ht="12.75">
      <c r="A123" s="2" t="s">
        <v>228</v>
      </c>
      <c r="B123" s="2" t="s">
        <v>43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250355</v>
      </c>
      <c r="K123" s="2">
        <v>0</v>
      </c>
      <c r="L123" s="2">
        <v>0</v>
      </c>
      <c r="M123" s="2">
        <v>192982</v>
      </c>
    </row>
    <row r="124" spans="1:13" ht="12.75">
      <c r="A124" s="2" t="s">
        <v>229</v>
      </c>
      <c r="B124" s="2" t="s">
        <v>45</v>
      </c>
      <c r="C124" s="2">
        <v>35586</v>
      </c>
      <c r="D124" s="2">
        <v>0</v>
      </c>
      <c r="E124" s="2">
        <v>2550</v>
      </c>
      <c r="F124" s="2">
        <v>0</v>
      </c>
      <c r="G124" s="2">
        <v>0</v>
      </c>
      <c r="H124" s="2">
        <v>0</v>
      </c>
      <c r="I124" s="2">
        <v>0</v>
      </c>
      <c r="J124" s="2">
        <v>477647</v>
      </c>
      <c r="K124" s="2">
        <v>0</v>
      </c>
      <c r="L124" s="2">
        <v>0</v>
      </c>
      <c r="M124" s="2">
        <v>284409</v>
      </c>
    </row>
    <row r="125" spans="1:13" ht="12.75">
      <c r="A125" s="2" t="s">
        <v>230</v>
      </c>
      <c r="B125" s="2" t="s">
        <v>47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569046</v>
      </c>
      <c r="K125" s="2">
        <v>0</v>
      </c>
      <c r="L125" s="2">
        <v>0</v>
      </c>
      <c r="M125" s="2">
        <v>514650</v>
      </c>
    </row>
    <row r="126" spans="1:13" ht="12.75">
      <c r="A126" s="2" t="s">
        <v>48</v>
      </c>
      <c r="B126" s="2"/>
      <c r="C126" s="2">
        <v>41287969</v>
      </c>
      <c r="D126" s="2">
        <v>2160319</v>
      </c>
      <c r="E126" s="2">
        <v>3282866</v>
      </c>
      <c r="F126" s="2">
        <v>94227</v>
      </c>
      <c r="G126" s="2">
        <v>2028141</v>
      </c>
      <c r="H126" s="2">
        <v>1217388</v>
      </c>
      <c r="I126" s="2">
        <v>1182263</v>
      </c>
      <c r="J126" s="2">
        <v>26597422</v>
      </c>
      <c r="K126" s="2">
        <v>1369567</v>
      </c>
      <c r="L126" s="2">
        <v>938587</v>
      </c>
      <c r="M126" s="2">
        <v>22624264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zoomScalePageLayoutView="0" workbookViewId="0" topLeftCell="A33">
      <selection activeCell="K12" sqref="K12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11.421875" style="1" customWidth="1"/>
    <col min="4" max="5" width="10.421875" style="1" customWidth="1"/>
    <col min="6" max="6" width="8.8515625" style="1" customWidth="1"/>
    <col min="7" max="9" width="10.421875" style="1" customWidth="1"/>
    <col min="10" max="10" width="11.421875" style="1" customWidth="1"/>
    <col min="11" max="12" width="10.421875" style="1" customWidth="1"/>
    <col min="13" max="13" width="11.421875" style="1" customWidth="1"/>
    <col min="14" max="16384" width="9.140625" style="1" customWidth="1"/>
  </cols>
  <sheetData>
    <row r="1" spans="1:13" ht="12.75">
      <c r="A1" s="12" t="s">
        <v>232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2" t="s">
        <v>233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7" spans="1:13" ht="13.5" thickBot="1">
      <c r="A7" s="2" t="s">
        <v>3</v>
      </c>
      <c r="B7" s="2"/>
      <c r="C7" s="3" t="s">
        <v>4</v>
      </c>
      <c r="D7" s="4"/>
      <c r="E7" s="4"/>
      <c r="F7" s="5"/>
      <c r="G7" s="3" t="s">
        <v>5</v>
      </c>
      <c r="H7" s="4"/>
      <c r="I7" s="5"/>
      <c r="J7" s="4" t="s">
        <v>6</v>
      </c>
      <c r="K7" s="4"/>
      <c r="L7" s="4"/>
      <c r="M7" s="5"/>
    </row>
    <row r="8" spans="1:13" ht="13.5" thickTop="1">
      <c r="A8" s="2"/>
      <c r="B8" s="6"/>
      <c r="C8" s="7"/>
      <c r="D8" s="7" t="s">
        <v>7</v>
      </c>
      <c r="E8" s="7" t="s">
        <v>8</v>
      </c>
      <c r="F8" s="6" t="s">
        <v>8</v>
      </c>
      <c r="G8" s="8"/>
      <c r="H8" s="7" t="s">
        <v>7</v>
      </c>
      <c r="I8" s="6" t="s">
        <v>8</v>
      </c>
      <c r="J8" s="7"/>
      <c r="K8" s="7" t="s">
        <v>7</v>
      </c>
      <c r="L8" s="7" t="s">
        <v>9</v>
      </c>
      <c r="M8" s="6" t="s">
        <v>8</v>
      </c>
    </row>
    <row r="9" spans="1:13" ht="12.75">
      <c r="A9" s="2"/>
      <c r="B9" s="6"/>
      <c r="C9" s="7" t="s">
        <v>10</v>
      </c>
      <c r="D9" s="7" t="s">
        <v>11</v>
      </c>
      <c r="E9" s="7" t="s">
        <v>12</v>
      </c>
      <c r="F9" s="6" t="s">
        <v>13</v>
      </c>
      <c r="G9" s="8" t="s">
        <v>10</v>
      </c>
      <c r="H9" s="7" t="s">
        <v>11</v>
      </c>
      <c r="I9" s="6" t="s">
        <v>12</v>
      </c>
      <c r="J9" s="7" t="s">
        <v>14</v>
      </c>
      <c r="K9" s="7" t="s">
        <v>11</v>
      </c>
      <c r="L9" s="7" t="s">
        <v>15</v>
      </c>
      <c r="M9" s="6" t="s">
        <v>12</v>
      </c>
    </row>
    <row r="10" spans="1:13" ht="12.75">
      <c r="A10" s="9" t="s">
        <v>16</v>
      </c>
      <c r="B10" s="10"/>
      <c r="C10" s="9" t="s">
        <v>17</v>
      </c>
      <c r="D10" s="9" t="s">
        <v>18</v>
      </c>
      <c r="E10" s="9" t="s">
        <v>19</v>
      </c>
      <c r="F10" s="10" t="s">
        <v>16</v>
      </c>
      <c r="G10" s="11" t="s">
        <v>17</v>
      </c>
      <c r="H10" s="9" t="s">
        <v>18</v>
      </c>
      <c r="I10" s="10" t="s">
        <v>16</v>
      </c>
      <c r="J10" s="9" t="s">
        <v>17</v>
      </c>
      <c r="K10" s="9" t="s">
        <v>18</v>
      </c>
      <c r="L10" s="9" t="s">
        <v>17</v>
      </c>
      <c r="M10" s="10" t="s">
        <v>16</v>
      </c>
    </row>
    <row r="11" spans="1:13" ht="12.75">
      <c r="A11" s="2" t="s">
        <v>20</v>
      </c>
      <c r="B11" s="2" t="s">
        <v>21</v>
      </c>
      <c r="C11" s="1">
        <f>+'Spring 1996'!C11+'Fall 1995'!C11</f>
        <v>6060890</v>
      </c>
      <c r="D11" s="1">
        <f>+'Spring 1996'!D11+'Fall 1995'!D11</f>
        <v>37833</v>
      </c>
      <c r="E11" s="1">
        <f>+'Spring 1996'!E11+'Fall 1995'!E11</f>
        <v>456613</v>
      </c>
      <c r="F11" s="1">
        <f>+'Spring 1996'!F11+'Fall 1995'!F11</f>
        <v>22310</v>
      </c>
      <c r="G11" s="1">
        <f>+'Spring 1996'!G11+'Fall 1995'!G11</f>
        <v>0</v>
      </c>
      <c r="H11" s="1">
        <f>+'Spring 1996'!H11+'Fall 1995'!H11</f>
        <v>0</v>
      </c>
      <c r="I11" s="1">
        <f>+'Spring 1996'!I11+'Fall 1995'!I11</f>
        <v>0</v>
      </c>
      <c r="J11" s="1">
        <f>+'Spring 1996'!J11+'Fall 1995'!J11</f>
        <v>3505340</v>
      </c>
      <c r="K11" s="1">
        <f>+'Spring 1996'!K11+'Fall 1995'!K11</f>
        <v>0</v>
      </c>
      <c r="L11" s="1">
        <f>+'Spring 1996'!L11+'Fall 1995'!L11</f>
        <v>0</v>
      </c>
      <c r="M11" s="1">
        <f>+'Spring 1996'!M11+'Fall 1995'!M11</f>
        <v>3039849</v>
      </c>
    </row>
    <row r="12" spans="1:13" ht="12.75">
      <c r="A12" s="2" t="s">
        <v>22</v>
      </c>
      <c r="B12" s="2" t="s">
        <v>23</v>
      </c>
      <c r="C12" s="1">
        <f>+'Spring 1996'!C12+'Fall 1995'!C12</f>
        <v>9636993</v>
      </c>
      <c r="D12" s="1">
        <f>+'Spring 1996'!D12+'Fall 1995'!D12</f>
        <v>0</v>
      </c>
      <c r="E12" s="1">
        <f>+'Spring 1996'!E12+'Fall 1995'!E12</f>
        <v>804086</v>
      </c>
      <c r="F12" s="1">
        <f>+'Spring 1996'!F12+'Fall 1995'!F12</f>
        <v>1000</v>
      </c>
      <c r="G12" s="1">
        <f>+'Spring 1996'!G12+'Fall 1995'!G12</f>
        <v>0</v>
      </c>
      <c r="H12" s="1">
        <f>+'Spring 1996'!H12+'Fall 1995'!H12</f>
        <v>0</v>
      </c>
      <c r="I12" s="1">
        <f>+'Spring 1996'!I12+'Fall 1995'!I12</f>
        <v>0</v>
      </c>
      <c r="J12" s="1">
        <f>+'Spring 1996'!J12+'Fall 1995'!J12</f>
        <v>5843580</v>
      </c>
      <c r="K12" s="1">
        <f>+'Spring 1996'!K12+'Fall 1995'!K12</f>
        <v>1192503</v>
      </c>
      <c r="L12" s="1">
        <f>+'Spring 1996'!L12+'Fall 1995'!L12</f>
        <v>2108435</v>
      </c>
      <c r="M12" s="1">
        <f>+'Spring 1996'!M12+'Fall 1995'!M12</f>
        <v>2170811</v>
      </c>
    </row>
    <row r="13" spans="1:13" ht="12.75">
      <c r="A13" s="2" t="s">
        <v>24</v>
      </c>
      <c r="B13" s="2" t="s">
        <v>25</v>
      </c>
      <c r="C13" s="1">
        <f>+'Spring 1996'!C13+'Fall 1995'!C13</f>
        <v>2413450</v>
      </c>
      <c r="D13" s="1">
        <f>+'Spring 1996'!D13+'Fall 1995'!D13</f>
        <v>0</v>
      </c>
      <c r="E13" s="1">
        <f>+'Spring 1996'!E13+'Fall 1995'!E13</f>
        <v>149656</v>
      </c>
      <c r="F13" s="1">
        <f>+'Spring 1996'!F13+'Fall 1995'!F13</f>
        <v>0</v>
      </c>
      <c r="G13" s="1">
        <f>+'Spring 1996'!G13+'Fall 1995'!G13</f>
        <v>0</v>
      </c>
      <c r="H13" s="1">
        <f>+'Spring 1996'!H13+'Fall 1995'!H13</f>
        <v>0</v>
      </c>
      <c r="I13" s="1">
        <f>+'Spring 1996'!I13+'Fall 1995'!I13</f>
        <v>0</v>
      </c>
      <c r="J13" s="1">
        <f>+'Spring 1996'!J13+'Fall 1995'!J13</f>
        <v>3252498</v>
      </c>
      <c r="K13" s="1">
        <f>+'Spring 1996'!K13+'Fall 1995'!K13</f>
        <v>0</v>
      </c>
      <c r="L13" s="1">
        <f>+'Spring 1996'!L13+'Fall 1995'!L13</f>
        <v>0</v>
      </c>
      <c r="M13" s="1">
        <f>+'Spring 1996'!M13+'Fall 1995'!M13</f>
        <v>2713344</v>
      </c>
    </row>
    <row r="14" spans="1:13" ht="12.75">
      <c r="A14" s="2" t="s">
        <v>26</v>
      </c>
      <c r="B14" s="2" t="s">
        <v>27</v>
      </c>
      <c r="C14" s="1">
        <f>+'Spring 1996'!C14+'Fall 1995'!C14</f>
        <v>16989804</v>
      </c>
      <c r="D14" s="1">
        <f>+'Spring 1996'!D14+'Fall 1995'!D14</f>
        <v>2324550</v>
      </c>
      <c r="E14" s="1">
        <f>+'Spring 1996'!E14+'Fall 1995'!E14</f>
        <v>1248943</v>
      </c>
      <c r="F14" s="1">
        <f>+'Spring 1996'!F14+'Fall 1995'!F14</f>
        <v>32259</v>
      </c>
      <c r="G14" s="1">
        <f>+'Spring 1996'!G14+'Fall 1995'!G14</f>
        <v>0</v>
      </c>
      <c r="H14" s="1">
        <f>+'Spring 1996'!H14+'Fall 1995'!H14</f>
        <v>0</v>
      </c>
      <c r="I14" s="1">
        <f>+'Spring 1996'!I14+'Fall 1995'!I14</f>
        <v>0</v>
      </c>
      <c r="J14" s="1">
        <f>+'Spring 1996'!J14+'Fall 1995'!J14</f>
        <v>14321505</v>
      </c>
      <c r="K14" s="1">
        <f>+'Spring 1996'!K14+'Fall 1995'!K14</f>
        <v>920792</v>
      </c>
      <c r="L14" s="1">
        <f>+'Spring 1996'!L14+'Fall 1995'!L14</f>
        <v>0</v>
      </c>
      <c r="M14" s="1">
        <f>+'Spring 1996'!M14+'Fall 1995'!M14</f>
        <v>13396340</v>
      </c>
    </row>
    <row r="15" spans="1:13" ht="12.75">
      <c r="A15" s="2" t="s">
        <v>28</v>
      </c>
      <c r="B15" s="2" t="s">
        <v>29</v>
      </c>
      <c r="C15" s="1">
        <f>+'Spring 1996'!C15+'Fall 1995'!C15</f>
        <v>6851214</v>
      </c>
      <c r="D15" s="1">
        <f>+'Spring 1996'!D15+'Fall 1995'!D15</f>
        <v>492618</v>
      </c>
      <c r="E15" s="1">
        <f>+'Spring 1996'!E15+'Fall 1995'!E15</f>
        <v>855584</v>
      </c>
      <c r="F15" s="1">
        <f>+'Spring 1996'!F15+'Fall 1995'!F15</f>
        <v>15272</v>
      </c>
      <c r="G15" s="1">
        <f>+'Spring 1996'!G15+'Fall 1995'!G15</f>
        <v>0</v>
      </c>
      <c r="H15" s="1">
        <f>+'Spring 1996'!H15+'Fall 1995'!H15</f>
        <v>0</v>
      </c>
      <c r="I15" s="1">
        <f>+'Spring 1996'!I15+'Fall 1995'!I15</f>
        <v>0</v>
      </c>
      <c r="J15" s="1">
        <f>+'Spring 1996'!J15+'Fall 1995'!J15</f>
        <v>4806255</v>
      </c>
      <c r="K15" s="1">
        <f>+'Spring 1996'!K15+'Fall 1995'!K15</f>
        <v>229394</v>
      </c>
      <c r="L15" s="1">
        <f>+'Spring 1996'!L15+'Fall 1995'!L15</f>
        <v>0</v>
      </c>
      <c r="M15" s="1">
        <f>+'Spring 1996'!M15+'Fall 1995'!M15</f>
        <v>4007277</v>
      </c>
    </row>
    <row r="16" spans="1:13" ht="12.75">
      <c r="A16" s="2" t="s">
        <v>30</v>
      </c>
      <c r="B16" s="2" t="s">
        <v>31</v>
      </c>
      <c r="C16" s="1">
        <f>+'Spring 1996'!C16+'Fall 1995'!C16</f>
        <v>1255110</v>
      </c>
      <c r="D16" s="1">
        <f>+'Spring 1996'!D16+'Fall 1995'!D16</f>
        <v>0</v>
      </c>
      <c r="E16" s="1">
        <f>+'Spring 1996'!E16+'Fall 1995'!E16</f>
        <v>42892</v>
      </c>
      <c r="F16" s="1">
        <f>+'Spring 1996'!F16+'Fall 1995'!F16</f>
        <v>2000</v>
      </c>
      <c r="G16" s="1">
        <f>+'Spring 1996'!G16+'Fall 1995'!G16</f>
        <v>0</v>
      </c>
      <c r="H16" s="1">
        <f>+'Spring 1996'!H16+'Fall 1995'!H16</f>
        <v>0</v>
      </c>
      <c r="I16" s="1">
        <f>+'Spring 1996'!I16+'Fall 1995'!I16</f>
        <v>0</v>
      </c>
      <c r="J16" s="1">
        <f>+'Spring 1996'!J16+'Fall 1995'!J16</f>
        <v>646791</v>
      </c>
      <c r="K16" s="1">
        <f>+'Spring 1996'!K16+'Fall 1995'!K16</f>
        <v>0</v>
      </c>
      <c r="L16" s="1">
        <f>+'Spring 1996'!L16+'Fall 1995'!L16</f>
        <v>0</v>
      </c>
      <c r="M16" s="1">
        <f>+'Spring 1996'!M16+'Fall 1995'!M16</f>
        <v>583381</v>
      </c>
    </row>
    <row r="17" spans="1:13" ht="12.75">
      <c r="A17" s="2" t="s">
        <v>32</v>
      </c>
      <c r="B17" s="2" t="s">
        <v>33</v>
      </c>
      <c r="C17" s="1">
        <f>+'Spring 1996'!C17+'Fall 1995'!C17</f>
        <v>0</v>
      </c>
      <c r="D17" s="1">
        <f>+'Spring 1996'!D17+'Fall 1995'!D17</f>
        <v>0</v>
      </c>
      <c r="E17" s="1">
        <f>+'Spring 1996'!E17+'Fall 1995'!E17</f>
        <v>0</v>
      </c>
      <c r="F17" s="1">
        <f>+'Spring 1996'!F17+'Fall 1995'!F17</f>
        <v>0</v>
      </c>
      <c r="G17" s="1">
        <f>+'Spring 1996'!G17+'Fall 1995'!G17</f>
        <v>2790294</v>
      </c>
      <c r="H17" s="1">
        <f>+'Spring 1996'!H17+'Fall 1995'!H17</f>
        <v>1320070</v>
      </c>
      <c r="I17" s="1">
        <f>+'Spring 1996'!I17+'Fall 1995'!I17</f>
        <v>1599180</v>
      </c>
      <c r="J17" s="1">
        <f>+'Spring 1996'!J17+'Fall 1995'!J17</f>
        <v>197375</v>
      </c>
      <c r="K17" s="1">
        <f>+'Spring 1996'!K17+'Fall 1995'!K17</f>
        <v>0</v>
      </c>
      <c r="L17" s="1">
        <f>+'Spring 1996'!L17+'Fall 1995'!L17</f>
        <v>0</v>
      </c>
      <c r="M17" s="1">
        <f>+'Spring 1996'!M17+'Fall 1995'!M17</f>
        <v>99477</v>
      </c>
    </row>
    <row r="18" spans="1:13" ht="12.75">
      <c r="A18" s="2" t="s">
        <v>34</v>
      </c>
      <c r="B18" s="2" t="s">
        <v>35</v>
      </c>
      <c r="C18" s="1">
        <f>+'Spring 1996'!C18+'Fall 1995'!C18</f>
        <v>38632102</v>
      </c>
      <c r="D18" s="1">
        <f>+'Spring 1996'!D18+'Fall 1995'!D18</f>
        <v>1639374</v>
      </c>
      <c r="E18" s="1">
        <f>+'Spring 1996'!E18+'Fall 1995'!E18</f>
        <v>2873991</v>
      </c>
      <c r="F18" s="1">
        <f>+'Spring 1996'!F18+'Fall 1995'!F18</f>
        <v>76347</v>
      </c>
      <c r="G18" s="1">
        <f>+'Spring 1996'!G18+'Fall 1995'!G18</f>
        <v>0</v>
      </c>
      <c r="H18" s="1">
        <f>+'Spring 1996'!H18+'Fall 1995'!H18</f>
        <v>0</v>
      </c>
      <c r="I18" s="1">
        <f>+'Spring 1996'!I18+'Fall 1995'!I18</f>
        <v>0</v>
      </c>
      <c r="J18" s="1">
        <f>+'Spring 1996'!J18+'Fall 1995'!J18</f>
        <v>17218569</v>
      </c>
      <c r="K18" s="1">
        <f>+'Spring 1996'!K18+'Fall 1995'!K18</f>
        <v>423257</v>
      </c>
      <c r="L18" s="1">
        <f>+'Spring 1996'!L18+'Fall 1995'!L18</f>
        <v>0</v>
      </c>
      <c r="M18" s="1">
        <f>+'Spring 1996'!M18+'Fall 1995'!M18</f>
        <v>16237753</v>
      </c>
    </row>
    <row r="19" spans="1:13" ht="12.75">
      <c r="A19" s="2" t="s">
        <v>36</v>
      </c>
      <c r="B19" s="2" t="s">
        <v>37</v>
      </c>
      <c r="C19" s="1">
        <f>+'Spring 1996'!C19+'Fall 1995'!C19</f>
        <v>2954617</v>
      </c>
      <c r="D19" s="1">
        <f>+'Spring 1996'!D19+'Fall 1995'!D19</f>
        <v>0</v>
      </c>
      <c r="E19" s="1">
        <f>+'Spring 1996'!E19+'Fall 1995'!E19</f>
        <v>182781</v>
      </c>
      <c r="F19" s="1">
        <f>+'Spring 1996'!F19+'Fall 1995'!F19</f>
        <v>3000</v>
      </c>
      <c r="G19" s="1">
        <f>+'Spring 1996'!G19+'Fall 1995'!G19</f>
        <v>0</v>
      </c>
      <c r="H19" s="1">
        <f>+'Spring 1996'!H19+'Fall 1995'!H19</f>
        <v>0</v>
      </c>
      <c r="I19" s="1">
        <f>+'Spring 1996'!I19+'Fall 1995'!I19</f>
        <v>0</v>
      </c>
      <c r="J19" s="1">
        <f>+'Spring 1996'!J19+'Fall 1995'!J19</f>
        <v>1283281</v>
      </c>
      <c r="K19" s="1">
        <f>+'Spring 1996'!K19+'Fall 1995'!K19</f>
        <v>0</v>
      </c>
      <c r="L19" s="1">
        <f>+'Spring 1996'!L19+'Fall 1995'!L19</f>
        <v>0</v>
      </c>
      <c r="M19" s="1">
        <f>+'Spring 1996'!M19+'Fall 1995'!M19</f>
        <v>1078931</v>
      </c>
    </row>
    <row r="20" spans="1:13" ht="12.75">
      <c r="A20" s="2" t="s">
        <v>38</v>
      </c>
      <c r="B20" s="2" t="s">
        <v>39</v>
      </c>
      <c r="C20" s="1">
        <f>+'Spring 1996'!C20+'Fall 1995'!C20</f>
        <v>0</v>
      </c>
      <c r="D20" s="1">
        <f>+'Spring 1996'!D20+'Fall 1995'!D20</f>
        <v>0</v>
      </c>
      <c r="E20" s="1">
        <f>+'Spring 1996'!E20+'Fall 1995'!E20</f>
        <v>0</v>
      </c>
      <c r="F20" s="1">
        <f>+'Spring 1996'!F20+'Fall 1995'!F20</f>
        <v>0</v>
      </c>
      <c r="G20" s="1">
        <f>+'Spring 1996'!G20+'Fall 1995'!G20</f>
        <v>1308191</v>
      </c>
      <c r="H20" s="1">
        <f>+'Spring 1996'!H20+'Fall 1995'!H20</f>
        <v>1139293</v>
      </c>
      <c r="I20" s="1">
        <f>+'Spring 1996'!I20+'Fall 1995'!I20</f>
        <v>754177</v>
      </c>
      <c r="J20" s="1">
        <f>+'Spring 1996'!J20+'Fall 1995'!J20</f>
        <v>542590</v>
      </c>
      <c r="K20" s="1">
        <f>+'Spring 1996'!K20+'Fall 1995'!K20</f>
        <v>0</v>
      </c>
      <c r="L20" s="1">
        <f>+'Spring 1996'!L20+'Fall 1995'!L20</f>
        <v>0</v>
      </c>
      <c r="M20" s="1">
        <f>+'Spring 1996'!M20+'Fall 1995'!M20</f>
        <v>501404</v>
      </c>
    </row>
    <row r="21" spans="1:13" ht="12.75">
      <c r="A21" s="2" t="s">
        <v>40</v>
      </c>
      <c r="B21" s="2" t="s">
        <v>41</v>
      </c>
      <c r="C21" s="1">
        <f>+'Spring 1996'!C21+'Fall 1995'!C21</f>
        <v>608658</v>
      </c>
      <c r="D21" s="1">
        <f>+'Spring 1996'!D21+'Fall 1995'!D21</f>
        <v>0</v>
      </c>
      <c r="E21" s="1">
        <f>+'Spring 1996'!E21+'Fall 1995'!E21</f>
        <v>40747</v>
      </c>
      <c r="F21" s="1">
        <f>+'Spring 1996'!F21+'Fall 1995'!F21</f>
        <v>0</v>
      </c>
      <c r="G21" s="1">
        <f>+'Spring 1996'!G21+'Fall 1995'!G21</f>
        <v>0</v>
      </c>
      <c r="H21" s="1">
        <f>+'Spring 1996'!H21+'Fall 1995'!H21</f>
        <v>0</v>
      </c>
      <c r="I21" s="1">
        <f>+'Spring 1996'!I21+'Fall 1995'!I21</f>
        <v>0</v>
      </c>
      <c r="J21" s="1">
        <f>+'Spring 1996'!J21+'Fall 1995'!J21</f>
        <v>0</v>
      </c>
      <c r="K21" s="1">
        <f>+'Spring 1996'!K21+'Fall 1995'!K21</f>
        <v>0</v>
      </c>
      <c r="L21" s="1">
        <f>+'Spring 1996'!L21+'Fall 1995'!L21</f>
        <v>0</v>
      </c>
      <c r="M21" s="1">
        <f>+'Spring 1996'!M21+'Fall 1995'!M21</f>
        <v>0</v>
      </c>
    </row>
    <row r="22" spans="1:13" ht="12.75">
      <c r="A22" s="2" t="s">
        <v>42</v>
      </c>
      <c r="B22" s="2" t="s">
        <v>43</v>
      </c>
      <c r="C22" s="1">
        <f>+'Spring 1996'!C22+'Fall 1995'!C22</f>
        <v>0</v>
      </c>
      <c r="D22" s="1">
        <f>+'Spring 1996'!D22+'Fall 1995'!D22</f>
        <v>0</v>
      </c>
      <c r="E22" s="1">
        <f>+'Spring 1996'!E22+'Fall 1995'!E22</f>
        <v>0</v>
      </c>
      <c r="F22" s="1">
        <f>+'Spring 1996'!F22+'Fall 1995'!F22</f>
        <v>0</v>
      </c>
      <c r="G22" s="1">
        <f>+'Spring 1996'!G22+'Fall 1995'!G22</f>
        <v>0</v>
      </c>
      <c r="H22" s="1">
        <f>+'Spring 1996'!H22+'Fall 1995'!H22</f>
        <v>0</v>
      </c>
      <c r="I22" s="1">
        <f>+'Spring 1996'!I22+'Fall 1995'!I22</f>
        <v>0</v>
      </c>
      <c r="J22" s="1">
        <f>+'Spring 1996'!J22+'Fall 1995'!J22</f>
        <v>531798</v>
      </c>
      <c r="K22" s="1">
        <f>+'Spring 1996'!K22+'Fall 1995'!K22</f>
        <v>0</v>
      </c>
      <c r="L22" s="1">
        <f>+'Spring 1996'!L22+'Fall 1995'!L22</f>
        <v>0</v>
      </c>
      <c r="M22" s="1">
        <f>+'Spring 1996'!M22+'Fall 1995'!M22</f>
        <v>394434</v>
      </c>
    </row>
    <row r="23" spans="1:13" ht="12.75">
      <c r="A23" s="2" t="s">
        <v>44</v>
      </c>
      <c r="B23" s="2" t="s">
        <v>45</v>
      </c>
      <c r="C23" s="1">
        <f>+'Spring 1996'!C23+'Fall 1995'!C23</f>
        <v>74672</v>
      </c>
      <c r="D23" s="1">
        <f>+'Spring 1996'!D23+'Fall 1995'!D23</f>
        <v>0</v>
      </c>
      <c r="E23" s="1">
        <f>+'Spring 1996'!E23+'Fall 1995'!E23</f>
        <v>5100</v>
      </c>
      <c r="F23" s="1">
        <f>+'Spring 1996'!F23+'Fall 1995'!F23</f>
        <v>0</v>
      </c>
      <c r="G23" s="1">
        <f>+'Spring 1996'!G23+'Fall 1995'!G23</f>
        <v>0</v>
      </c>
      <c r="H23" s="1">
        <f>+'Spring 1996'!H23+'Fall 1995'!H23</f>
        <v>0</v>
      </c>
      <c r="I23" s="1">
        <f>+'Spring 1996'!I23+'Fall 1995'!I23</f>
        <v>0</v>
      </c>
      <c r="J23" s="1">
        <f>+'Spring 1996'!J23+'Fall 1995'!J23</f>
        <v>1031466</v>
      </c>
      <c r="K23" s="1">
        <f>+'Spring 1996'!K23+'Fall 1995'!K23</f>
        <v>0</v>
      </c>
      <c r="L23" s="1">
        <f>+'Spring 1996'!L23+'Fall 1995'!L23</f>
        <v>0</v>
      </c>
      <c r="M23" s="1">
        <f>+'Spring 1996'!M23+'Fall 1995'!M23</f>
        <v>581428</v>
      </c>
    </row>
    <row r="24" spans="1:13" ht="12.75">
      <c r="A24" s="2" t="s">
        <v>46</v>
      </c>
      <c r="B24" s="2" t="s">
        <v>47</v>
      </c>
      <c r="C24" s="1">
        <f>+'Spring 1996'!C24+'Fall 1995'!C24</f>
        <v>0</v>
      </c>
      <c r="D24" s="1">
        <f>+'Spring 1996'!D24+'Fall 1995'!D24</f>
        <v>0</v>
      </c>
      <c r="E24" s="1">
        <f>+'Spring 1996'!E24+'Fall 1995'!E24</f>
        <v>0</v>
      </c>
      <c r="F24" s="1">
        <f>+'Spring 1996'!F24+'Fall 1995'!F24</f>
        <v>0</v>
      </c>
      <c r="G24" s="1">
        <f>+'Spring 1996'!G24+'Fall 1995'!G24</f>
        <v>0</v>
      </c>
      <c r="H24" s="1">
        <f>+'Spring 1996'!H24+'Fall 1995'!H24</f>
        <v>0</v>
      </c>
      <c r="I24" s="1">
        <f>+'Spring 1996'!I24+'Fall 1995'!I24</f>
        <v>0</v>
      </c>
      <c r="J24" s="1">
        <f>+'Spring 1996'!J24+'Fall 1995'!J24</f>
        <v>1202716</v>
      </c>
      <c r="K24" s="1">
        <f>+'Spring 1996'!K24+'Fall 1995'!K24</f>
        <v>0</v>
      </c>
      <c r="L24" s="1">
        <f>+'Spring 1996'!L24+'Fall 1995'!L24</f>
        <v>0</v>
      </c>
      <c r="M24" s="1">
        <f>+'Spring 1996'!M24+'Fall 1995'!M24</f>
        <v>1067127</v>
      </c>
    </row>
    <row r="25" spans="1:13" ht="12.75">
      <c r="A25" s="2" t="s">
        <v>48</v>
      </c>
      <c r="B25" s="2"/>
      <c r="C25" s="1">
        <f>+'Spring 1996'!C25+'Fall 1995'!C25</f>
        <v>85477510</v>
      </c>
      <c r="D25" s="1">
        <f>+'Spring 1996'!D25+'Fall 1995'!D25</f>
        <v>4494375</v>
      </c>
      <c r="E25" s="1">
        <f>+'Spring 1996'!E25+'Fall 1995'!E25</f>
        <v>6660393</v>
      </c>
      <c r="F25" s="1">
        <f>+'Spring 1996'!F25+'Fall 1995'!F25</f>
        <v>152188</v>
      </c>
      <c r="G25" s="1">
        <f>+'Spring 1996'!G25+'Fall 1995'!G25</f>
        <v>4098485</v>
      </c>
      <c r="H25" s="1">
        <f>+'Spring 1996'!H25+'Fall 1995'!H25</f>
        <v>2459363</v>
      </c>
      <c r="I25" s="1">
        <f>+'Spring 1996'!I25+'Fall 1995'!I25</f>
        <v>2353357</v>
      </c>
      <c r="J25" s="1">
        <f>+'Spring 1996'!J25+'Fall 1995'!J25</f>
        <v>54383764</v>
      </c>
      <c r="K25" s="1">
        <f>+'Spring 1996'!K25+'Fall 1995'!K25</f>
        <v>2765946</v>
      </c>
      <c r="L25" s="1">
        <f>+'Spring 1996'!L25+'Fall 1995'!L25</f>
        <v>2108435</v>
      </c>
      <c r="M25" s="1">
        <f>+'Spring 1996'!M25+'Fall 1995'!M25</f>
        <v>45871556</v>
      </c>
    </row>
    <row r="26" spans="1:12" ht="12.75">
      <c r="A26" s="2"/>
      <c r="B26" s="2"/>
      <c r="C26" s="1">
        <f>+C25+D25</f>
        <v>89971885</v>
      </c>
      <c r="E26" s="13">
        <f>+E25+F25</f>
        <v>6812581</v>
      </c>
      <c r="J26" s="16">
        <f>SUM(J11:J24)</f>
        <v>54383764</v>
      </c>
      <c r="K26" s="16">
        <f>SUM(K11:K24)</f>
        <v>2765946</v>
      </c>
      <c r="L26" s="16">
        <f>SUM(L11:L24)</f>
        <v>2108435</v>
      </c>
    </row>
    <row r="27" spans="1:5" ht="12.75">
      <c r="A27" s="2"/>
      <c r="B27" s="2"/>
      <c r="E27" s="14">
        <f>+E26/C26</f>
        <v>0.07571899821816559</v>
      </c>
    </row>
    <row r="28" spans="1:2" ht="12.75">
      <c r="A28" s="2"/>
      <c r="B28" s="2"/>
    </row>
    <row r="29" spans="1:2" ht="12.75">
      <c r="A29" s="2"/>
      <c r="B29" s="2"/>
    </row>
    <row r="30" spans="1:13" ht="12.75">
      <c r="A30" s="2" t="s">
        <v>49</v>
      </c>
      <c r="B30" s="2" t="s">
        <v>21</v>
      </c>
      <c r="C30" s="1">
        <f>+'Spring 1996'!C30+'Fall 1995'!C30</f>
        <v>246140</v>
      </c>
      <c r="D30" s="1">
        <f>+'Spring 1996'!D30+'Fall 1995'!D30</f>
        <v>0</v>
      </c>
      <c r="E30" s="1">
        <f>+'Spring 1996'!E30+'Fall 1995'!E30</f>
        <v>43758</v>
      </c>
      <c r="F30" s="1">
        <f>+'Spring 1996'!F30+'Fall 1995'!F30</f>
        <v>0</v>
      </c>
      <c r="G30" s="1">
        <f>+'Spring 1996'!G30+'Fall 1995'!G30</f>
        <v>0</v>
      </c>
      <c r="H30" s="1">
        <f>+'Spring 1996'!H30+'Fall 1995'!H30</f>
        <v>0</v>
      </c>
      <c r="I30" s="1">
        <f>+'Spring 1996'!I30+'Fall 1995'!I30</f>
        <v>0</v>
      </c>
      <c r="J30" s="1">
        <f>+'Spring 1996'!J30+'Fall 1995'!J30</f>
        <v>0</v>
      </c>
      <c r="K30" s="1">
        <f>+'Spring 1996'!K30+'Fall 1995'!K30</f>
        <v>0</v>
      </c>
      <c r="L30" s="1">
        <f>+'Spring 1996'!L30+'Fall 1995'!L30</f>
        <v>0</v>
      </c>
      <c r="M30" s="1">
        <f>+'Spring 1996'!M30+'Fall 1995'!M30</f>
        <v>0</v>
      </c>
    </row>
    <row r="31" spans="1:13" ht="12.75">
      <c r="A31" s="2" t="s">
        <v>50</v>
      </c>
      <c r="B31" s="2" t="s">
        <v>51</v>
      </c>
      <c r="C31" s="1">
        <f>+'Spring 1996'!C31+'Fall 1995'!C31</f>
        <v>1405880</v>
      </c>
      <c r="D31" s="1">
        <f>+'Spring 1996'!D31+'Fall 1995'!D31</f>
        <v>0</v>
      </c>
      <c r="E31" s="1">
        <f>+'Spring 1996'!E31+'Fall 1995'!E31</f>
        <v>84616</v>
      </c>
      <c r="F31" s="1">
        <f>+'Spring 1996'!F31+'Fall 1995'!F31</f>
        <v>0</v>
      </c>
      <c r="G31" s="1">
        <f>+'Spring 1996'!G31+'Fall 1995'!G31</f>
        <v>0</v>
      </c>
      <c r="H31" s="1">
        <f>+'Spring 1996'!H31+'Fall 1995'!H31</f>
        <v>0</v>
      </c>
      <c r="I31" s="1">
        <f>+'Spring 1996'!I31+'Fall 1995'!I31</f>
        <v>0</v>
      </c>
      <c r="J31" s="1">
        <f>+'Spring 1996'!J31+'Fall 1995'!J31</f>
        <v>824738</v>
      </c>
      <c r="K31" s="1">
        <f>+'Spring 1996'!K31+'Fall 1995'!K31</f>
        <v>0</v>
      </c>
      <c r="L31" s="1">
        <f>+'Spring 1996'!L31+'Fall 1995'!L31</f>
        <v>0</v>
      </c>
      <c r="M31" s="1">
        <f>+'Spring 1996'!M31+'Fall 1995'!M31</f>
        <v>657783</v>
      </c>
    </row>
    <row r="32" spans="1:13" ht="12.75">
      <c r="A32" s="2" t="s">
        <v>52</v>
      </c>
      <c r="B32" s="2" t="s">
        <v>53</v>
      </c>
      <c r="C32" s="1">
        <f>+'Spring 1996'!C32+'Fall 1995'!C32</f>
        <v>440188</v>
      </c>
      <c r="D32" s="1">
        <f>+'Spring 1996'!D32+'Fall 1995'!D32</f>
        <v>37833</v>
      </c>
      <c r="E32" s="1">
        <f>+'Spring 1996'!E32+'Fall 1995'!E32</f>
        <v>51392</v>
      </c>
      <c r="F32" s="1">
        <f>+'Spring 1996'!F32+'Fall 1995'!F32</f>
        <v>6000</v>
      </c>
      <c r="G32" s="1">
        <f>+'Spring 1996'!G32+'Fall 1995'!G32</f>
        <v>0</v>
      </c>
      <c r="H32" s="1">
        <f>+'Spring 1996'!H32+'Fall 1995'!H32</f>
        <v>0</v>
      </c>
      <c r="I32" s="1">
        <f>+'Spring 1996'!I32+'Fall 1995'!I32</f>
        <v>0</v>
      </c>
      <c r="J32" s="1">
        <f>+'Spring 1996'!J32+'Fall 1995'!J32</f>
        <v>0</v>
      </c>
      <c r="K32" s="1">
        <f>+'Spring 1996'!K32+'Fall 1995'!K32</f>
        <v>0</v>
      </c>
      <c r="L32" s="1">
        <f>+'Spring 1996'!L32+'Fall 1995'!L32</f>
        <v>0</v>
      </c>
      <c r="M32" s="1">
        <f>+'Spring 1996'!M32+'Fall 1995'!M32</f>
        <v>0</v>
      </c>
    </row>
    <row r="33" spans="1:13" ht="12.75">
      <c r="A33" s="2" t="s">
        <v>54</v>
      </c>
      <c r="B33" s="2" t="s">
        <v>55</v>
      </c>
      <c r="C33" s="1">
        <f>+'Spring 1996'!C33+'Fall 1995'!C33</f>
        <v>255222</v>
      </c>
      <c r="D33" s="1">
        <f>+'Spring 1996'!D33+'Fall 1995'!D33</f>
        <v>0</v>
      </c>
      <c r="E33" s="1">
        <f>+'Spring 1996'!E33+'Fall 1995'!E33</f>
        <v>29996</v>
      </c>
      <c r="F33" s="1">
        <f>+'Spring 1996'!F33+'Fall 1995'!F33</f>
        <v>0</v>
      </c>
      <c r="G33" s="1">
        <f>+'Spring 1996'!G33+'Fall 1995'!G33</f>
        <v>0</v>
      </c>
      <c r="H33" s="1">
        <f>+'Spring 1996'!H33+'Fall 1995'!H33</f>
        <v>0</v>
      </c>
      <c r="I33" s="1">
        <f>+'Spring 1996'!I33+'Fall 1995'!I33</f>
        <v>0</v>
      </c>
      <c r="J33" s="1">
        <f>+'Spring 1996'!J33+'Fall 1995'!J33</f>
        <v>637631</v>
      </c>
      <c r="K33" s="1">
        <f>+'Spring 1996'!K33+'Fall 1995'!K33</f>
        <v>0</v>
      </c>
      <c r="L33" s="1">
        <f>+'Spring 1996'!L33+'Fall 1995'!L33</f>
        <v>0</v>
      </c>
      <c r="M33" s="1">
        <f>+'Spring 1996'!M33+'Fall 1995'!M33</f>
        <v>564929</v>
      </c>
    </row>
    <row r="34" spans="1:13" ht="12.75">
      <c r="A34" s="2" t="s">
        <v>56</v>
      </c>
      <c r="B34" s="2" t="s">
        <v>57</v>
      </c>
      <c r="C34" s="1">
        <f>+'Spring 1996'!C34+'Fall 1995'!C34</f>
        <v>1213990</v>
      </c>
      <c r="D34" s="1">
        <f>+'Spring 1996'!D34+'Fall 1995'!D34</f>
        <v>0</v>
      </c>
      <c r="E34" s="1">
        <f>+'Spring 1996'!E34+'Fall 1995'!E34</f>
        <v>99120</v>
      </c>
      <c r="F34" s="1">
        <f>+'Spring 1996'!F34+'Fall 1995'!F34</f>
        <v>0</v>
      </c>
      <c r="G34" s="1">
        <f>+'Spring 1996'!G34+'Fall 1995'!G34</f>
        <v>0</v>
      </c>
      <c r="H34" s="1">
        <f>+'Spring 1996'!H34+'Fall 1995'!H34</f>
        <v>0</v>
      </c>
      <c r="I34" s="1">
        <f>+'Spring 1996'!I34+'Fall 1995'!I34</f>
        <v>0</v>
      </c>
      <c r="J34" s="1">
        <f>+'Spring 1996'!J34+'Fall 1995'!J34</f>
        <v>579214</v>
      </c>
      <c r="K34" s="1">
        <f>+'Spring 1996'!K34+'Fall 1995'!K34</f>
        <v>0</v>
      </c>
      <c r="L34" s="1">
        <f>+'Spring 1996'!L34+'Fall 1995'!L34</f>
        <v>0</v>
      </c>
      <c r="M34" s="1">
        <f>+'Spring 1996'!M34+'Fall 1995'!M34</f>
        <v>556322</v>
      </c>
    </row>
    <row r="35" spans="1:13" ht="12.75">
      <c r="A35" s="2" t="s">
        <v>58</v>
      </c>
      <c r="B35" s="2" t="s">
        <v>59</v>
      </c>
      <c r="C35" s="1">
        <f>+'Spring 1996'!C35+'Fall 1995'!C35</f>
        <v>907448</v>
      </c>
      <c r="D35" s="1">
        <f>+'Spring 1996'!D35+'Fall 1995'!D35</f>
        <v>0</v>
      </c>
      <c r="E35" s="1">
        <f>+'Spring 1996'!E35+'Fall 1995'!E35</f>
        <v>74350</v>
      </c>
      <c r="F35" s="1">
        <f>+'Spring 1996'!F35+'Fall 1995'!F35</f>
        <v>0</v>
      </c>
      <c r="G35" s="1">
        <f>+'Spring 1996'!G35+'Fall 1995'!G35</f>
        <v>0</v>
      </c>
      <c r="H35" s="1">
        <f>+'Spring 1996'!H35+'Fall 1995'!H35</f>
        <v>0</v>
      </c>
      <c r="I35" s="1">
        <f>+'Spring 1996'!I35+'Fall 1995'!I35</f>
        <v>0</v>
      </c>
      <c r="J35" s="1">
        <f>+'Spring 1996'!J35+'Fall 1995'!J35</f>
        <v>254225</v>
      </c>
      <c r="K35" s="1">
        <f>+'Spring 1996'!K35+'Fall 1995'!K35</f>
        <v>0</v>
      </c>
      <c r="L35" s="1">
        <f>+'Spring 1996'!L35+'Fall 1995'!L35</f>
        <v>0</v>
      </c>
      <c r="M35" s="1">
        <f>+'Spring 1996'!M35+'Fall 1995'!M35</f>
        <v>224390</v>
      </c>
    </row>
    <row r="36" spans="1:13" ht="12.75">
      <c r="A36" s="2" t="s">
        <v>60</v>
      </c>
      <c r="B36" s="2" t="s">
        <v>61</v>
      </c>
      <c r="C36" s="1">
        <f>+'Spring 1996'!C36+'Fall 1995'!C36</f>
        <v>785846</v>
      </c>
      <c r="D36" s="1">
        <f>+'Spring 1996'!D36+'Fall 1995'!D36</f>
        <v>0</v>
      </c>
      <c r="E36" s="1">
        <f>+'Spring 1996'!E36+'Fall 1995'!E36</f>
        <v>25637</v>
      </c>
      <c r="F36" s="1">
        <f>+'Spring 1996'!F36+'Fall 1995'!F36</f>
        <v>14810</v>
      </c>
      <c r="G36" s="1">
        <f>+'Spring 1996'!G36+'Fall 1995'!G36</f>
        <v>0</v>
      </c>
      <c r="H36" s="1">
        <f>+'Spring 1996'!H36+'Fall 1995'!H36</f>
        <v>0</v>
      </c>
      <c r="I36" s="1">
        <f>+'Spring 1996'!I36+'Fall 1995'!I36</f>
        <v>0</v>
      </c>
      <c r="J36" s="1">
        <f>+'Spring 1996'!J36+'Fall 1995'!J36</f>
        <v>440314</v>
      </c>
      <c r="K36" s="1">
        <f>+'Spring 1996'!K36+'Fall 1995'!K36</f>
        <v>0</v>
      </c>
      <c r="L36" s="1">
        <f>+'Spring 1996'!L36+'Fall 1995'!L36</f>
        <v>0</v>
      </c>
      <c r="M36" s="1">
        <f>+'Spring 1996'!M36+'Fall 1995'!M36</f>
        <v>378739</v>
      </c>
    </row>
    <row r="37" spans="1:13" ht="12.75">
      <c r="A37" s="2" t="s">
        <v>62</v>
      </c>
      <c r="B37" s="2" t="s">
        <v>63</v>
      </c>
      <c r="C37" s="1">
        <f>+'Spring 1996'!C37+'Fall 1995'!C37</f>
        <v>806176</v>
      </c>
      <c r="D37" s="1">
        <f>+'Spring 1996'!D37+'Fall 1995'!D37</f>
        <v>0</v>
      </c>
      <c r="E37" s="1">
        <f>+'Spring 1996'!E37+'Fall 1995'!E37</f>
        <v>47744</v>
      </c>
      <c r="F37" s="1">
        <f>+'Spring 1996'!F37+'Fall 1995'!F37</f>
        <v>1500</v>
      </c>
      <c r="G37" s="1">
        <f>+'Spring 1996'!G37+'Fall 1995'!G37</f>
        <v>0</v>
      </c>
      <c r="H37" s="1">
        <f>+'Spring 1996'!H37+'Fall 1995'!H37</f>
        <v>0</v>
      </c>
      <c r="I37" s="1">
        <f>+'Spring 1996'!I37+'Fall 1995'!I37</f>
        <v>0</v>
      </c>
      <c r="J37" s="1">
        <f>+'Spring 1996'!J37+'Fall 1995'!J37</f>
        <v>459054</v>
      </c>
      <c r="K37" s="1">
        <f>+'Spring 1996'!K37+'Fall 1995'!K37</f>
        <v>0</v>
      </c>
      <c r="L37" s="1">
        <f>+'Spring 1996'!L37+'Fall 1995'!L37</f>
        <v>0</v>
      </c>
      <c r="M37" s="1">
        <f>+'Spring 1996'!M37+'Fall 1995'!M37</f>
        <v>371184</v>
      </c>
    </row>
    <row r="38" spans="1:13" ht="12.75">
      <c r="A38" s="2" t="s">
        <v>64</v>
      </c>
      <c r="B38" s="2" t="s">
        <v>65</v>
      </c>
      <c r="C38" s="1">
        <f>+'Spring 1996'!C38+'Fall 1995'!C38</f>
        <v>0</v>
      </c>
      <c r="D38" s="1">
        <f>+'Spring 1996'!D38+'Fall 1995'!D38</f>
        <v>0</v>
      </c>
      <c r="E38" s="1">
        <f>+'Spring 1996'!E38+'Fall 1995'!E38</f>
        <v>0</v>
      </c>
      <c r="F38" s="1">
        <f>+'Spring 1996'!F38+'Fall 1995'!F38</f>
        <v>0</v>
      </c>
      <c r="G38" s="1">
        <f>+'Spring 1996'!G38+'Fall 1995'!G38</f>
        <v>0</v>
      </c>
      <c r="H38" s="1">
        <f>+'Spring 1996'!H38+'Fall 1995'!H38</f>
        <v>0</v>
      </c>
      <c r="I38" s="1">
        <f>+'Spring 1996'!I38+'Fall 1995'!I38</f>
        <v>0</v>
      </c>
      <c r="J38" s="1">
        <f>+'Spring 1996'!J38+'Fall 1995'!J38</f>
        <v>310164</v>
      </c>
      <c r="K38" s="1">
        <f>+'Spring 1996'!K38+'Fall 1995'!K38</f>
        <v>0</v>
      </c>
      <c r="L38" s="1">
        <f>+'Spring 1996'!L38+'Fall 1995'!L38</f>
        <v>0</v>
      </c>
      <c r="M38" s="1">
        <f>+'Spring 1996'!M38+'Fall 1995'!M38</f>
        <v>286502</v>
      </c>
    </row>
    <row r="39" spans="1:13" ht="12.75">
      <c r="A39" s="2" t="s">
        <v>66</v>
      </c>
      <c r="B39" s="2" t="s">
        <v>23</v>
      </c>
      <c r="C39" s="1">
        <f>+'Spring 1996'!C39+'Fall 1995'!C39</f>
        <v>1661692</v>
      </c>
      <c r="D39" s="1">
        <f>+'Spring 1996'!D39+'Fall 1995'!D39</f>
        <v>0</v>
      </c>
      <c r="E39" s="1">
        <f>+'Spring 1996'!E39+'Fall 1995'!E39</f>
        <v>421616</v>
      </c>
      <c r="F39" s="1">
        <f>+'Spring 1996'!F39+'Fall 1995'!F39</f>
        <v>0</v>
      </c>
      <c r="G39" s="1">
        <f>+'Spring 1996'!G39+'Fall 1995'!G39</f>
        <v>0</v>
      </c>
      <c r="H39" s="1">
        <f>+'Spring 1996'!H39+'Fall 1995'!H39</f>
        <v>0</v>
      </c>
      <c r="I39" s="1">
        <f>+'Spring 1996'!I39+'Fall 1995'!I39</f>
        <v>0</v>
      </c>
      <c r="J39" s="1">
        <f>+'Spring 1996'!J39+'Fall 1995'!J39</f>
        <v>0</v>
      </c>
      <c r="K39" s="1">
        <f>+'Spring 1996'!K39+'Fall 1995'!K39</f>
        <v>0</v>
      </c>
      <c r="L39" s="1">
        <f>+'Spring 1996'!L39+'Fall 1995'!L39</f>
        <v>0</v>
      </c>
      <c r="M39" s="1">
        <f>+'Spring 1996'!M39+'Fall 1995'!M39</f>
        <v>0</v>
      </c>
    </row>
    <row r="40" spans="1:13" ht="12.75">
      <c r="A40" s="2" t="s">
        <v>67</v>
      </c>
      <c r="B40" s="2" t="s">
        <v>68</v>
      </c>
      <c r="C40" s="1">
        <f>+'Spring 1996'!C40+'Fall 1995'!C40</f>
        <v>3380326</v>
      </c>
      <c r="D40" s="1">
        <f>+'Spring 1996'!D40+'Fall 1995'!D40</f>
        <v>0</v>
      </c>
      <c r="E40" s="1">
        <f>+'Spring 1996'!E40+'Fall 1995'!E40</f>
        <v>168347</v>
      </c>
      <c r="F40" s="1">
        <f>+'Spring 1996'!F40+'Fall 1995'!F40</f>
        <v>500</v>
      </c>
      <c r="G40" s="1">
        <f>+'Spring 1996'!G40+'Fall 1995'!G40</f>
        <v>0</v>
      </c>
      <c r="H40" s="1">
        <f>+'Spring 1996'!H40+'Fall 1995'!H40</f>
        <v>0</v>
      </c>
      <c r="I40" s="1">
        <f>+'Spring 1996'!I40+'Fall 1995'!I40</f>
        <v>0</v>
      </c>
      <c r="J40" s="1">
        <f>+'Spring 1996'!J40+'Fall 1995'!J40</f>
        <v>589814</v>
      </c>
      <c r="K40" s="1">
        <f>+'Spring 1996'!K40+'Fall 1995'!K40</f>
        <v>0</v>
      </c>
      <c r="L40" s="1">
        <f>+'Spring 1996'!L40+'Fall 1995'!L40</f>
        <v>104814</v>
      </c>
      <c r="M40" s="1">
        <f>+'Spring 1996'!M40+'Fall 1995'!M40</f>
        <v>351468</v>
      </c>
    </row>
    <row r="41" spans="1:13" ht="12.75">
      <c r="A41" s="2" t="s">
        <v>69</v>
      </c>
      <c r="B41" s="2" t="s">
        <v>70</v>
      </c>
      <c r="C41" s="1">
        <f>+'Spring 1996'!C41+'Fall 1995'!C41</f>
        <v>0</v>
      </c>
      <c r="D41" s="1">
        <f>+'Spring 1996'!D41+'Fall 1995'!D41</f>
        <v>0</v>
      </c>
      <c r="E41" s="1">
        <f>+'Spring 1996'!E41+'Fall 1995'!E41</f>
        <v>0</v>
      </c>
      <c r="F41" s="1">
        <f>+'Spring 1996'!F41+'Fall 1995'!F41</f>
        <v>0</v>
      </c>
      <c r="G41" s="1">
        <f>+'Spring 1996'!G41+'Fall 1995'!G41</f>
        <v>0</v>
      </c>
      <c r="H41" s="1">
        <f>+'Spring 1996'!H41+'Fall 1995'!H41</f>
        <v>0</v>
      </c>
      <c r="I41" s="1">
        <f>+'Spring 1996'!I41+'Fall 1995'!I41</f>
        <v>0</v>
      </c>
      <c r="J41" s="1">
        <f>+'Spring 1996'!J41+'Fall 1995'!J41</f>
        <v>3482009</v>
      </c>
      <c r="K41" s="1">
        <f>+'Spring 1996'!K41+'Fall 1995'!K41</f>
        <v>1192503</v>
      </c>
      <c r="L41" s="1">
        <f>+'Spring 1996'!L41+'Fall 1995'!L41</f>
        <v>762608</v>
      </c>
      <c r="M41" s="1">
        <f>+'Spring 1996'!M41+'Fall 1995'!M41</f>
        <v>391408</v>
      </c>
    </row>
    <row r="42" spans="1:2" ht="12.75">
      <c r="A42" s="2"/>
      <c r="B42" s="2"/>
    </row>
    <row r="43" spans="1:13" ht="12.75">
      <c r="A43" s="2" t="s">
        <v>71</v>
      </c>
      <c r="B43" s="2" t="s">
        <v>72</v>
      </c>
      <c r="C43" s="1">
        <f>+'Spring 1996'!C43+'Fall 1995'!C43</f>
        <v>150044</v>
      </c>
      <c r="D43" s="1">
        <f>+'Spring 1996'!D43+'Fall 1995'!D43</f>
        <v>0</v>
      </c>
      <c r="E43" s="1">
        <f>+'Spring 1996'!E43+'Fall 1995'!E43</f>
        <v>12036</v>
      </c>
      <c r="F43" s="1">
        <f>+'Spring 1996'!F43+'Fall 1995'!F43</f>
        <v>0</v>
      </c>
      <c r="G43" s="1">
        <f>+'Spring 1996'!G43+'Fall 1995'!G43</f>
        <v>0</v>
      </c>
      <c r="H43" s="1">
        <f>+'Spring 1996'!H43+'Fall 1995'!H43</f>
        <v>0</v>
      </c>
      <c r="I43" s="1">
        <f>+'Spring 1996'!I43+'Fall 1995'!I43</f>
        <v>0</v>
      </c>
      <c r="J43" s="1">
        <f>+'Spring 1996'!J43+'Fall 1995'!J43</f>
        <v>988895</v>
      </c>
      <c r="K43" s="1">
        <f>+'Spring 1996'!K43+'Fall 1995'!K43</f>
        <v>0</v>
      </c>
      <c r="L43" s="1">
        <f>+'Spring 1996'!L43+'Fall 1995'!L43</f>
        <v>822296</v>
      </c>
      <c r="M43" s="1">
        <f>+'Spring 1996'!M43+'Fall 1995'!M43</f>
        <v>773365</v>
      </c>
    </row>
    <row r="44" spans="1:13" ht="12.75">
      <c r="A44" s="2" t="s">
        <v>73</v>
      </c>
      <c r="B44" s="2" t="s">
        <v>74</v>
      </c>
      <c r="C44" s="1">
        <f>+'Spring 1996'!C44+'Fall 1995'!C44</f>
        <v>2142143</v>
      </c>
      <c r="D44" s="1">
        <f>+'Spring 1996'!D44+'Fall 1995'!D44</f>
        <v>0</v>
      </c>
      <c r="E44" s="1">
        <f>+'Spring 1996'!E44+'Fall 1995'!E44</f>
        <v>107145</v>
      </c>
      <c r="F44" s="1">
        <f>+'Spring 1996'!F44+'Fall 1995'!F44</f>
        <v>0</v>
      </c>
      <c r="G44" s="1">
        <f>+'Spring 1996'!G44+'Fall 1995'!G44</f>
        <v>0</v>
      </c>
      <c r="H44" s="1">
        <f>+'Spring 1996'!H44+'Fall 1995'!H44</f>
        <v>0</v>
      </c>
      <c r="I44" s="1">
        <f>+'Spring 1996'!I44+'Fall 1995'!I44</f>
        <v>0</v>
      </c>
      <c r="J44" s="1">
        <f>+'Spring 1996'!J44+'Fall 1995'!J44</f>
        <v>345201</v>
      </c>
      <c r="K44" s="1">
        <f>+'Spring 1996'!K44+'Fall 1995'!K44</f>
        <v>24585</v>
      </c>
      <c r="L44" s="1">
        <f>+'Spring 1996'!L44+'Fall 1995'!L44</f>
        <v>0</v>
      </c>
      <c r="M44" s="1">
        <f>+'Spring 1996'!M44+'Fall 1995'!M44</f>
        <v>116685</v>
      </c>
    </row>
    <row r="45" spans="1:13" ht="12.75">
      <c r="A45" s="2" t="s">
        <v>75</v>
      </c>
      <c r="B45" s="2" t="s">
        <v>76</v>
      </c>
      <c r="C45" s="1">
        <f>+'Spring 1996'!C45+'Fall 1995'!C45</f>
        <v>2302788</v>
      </c>
      <c r="D45" s="1">
        <f>+'Spring 1996'!D45+'Fall 1995'!D45</f>
        <v>0</v>
      </c>
      <c r="E45" s="1">
        <f>+'Spring 1996'!E45+'Fall 1995'!E45</f>
        <v>94942</v>
      </c>
      <c r="F45" s="1">
        <f>+'Spring 1996'!F45+'Fall 1995'!F45</f>
        <v>500</v>
      </c>
      <c r="G45" s="1">
        <f>+'Spring 1996'!G45+'Fall 1995'!G45</f>
        <v>0</v>
      </c>
      <c r="H45" s="1">
        <f>+'Spring 1996'!H45+'Fall 1995'!H45</f>
        <v>0</v>
      </c>
      <c r="I45" s="1">
        <f>+'Spring 1996'!I45+'Fall 1995'!I45</f>
        <v>0</v>
      </c>
      <c r="J45" s="1">
        <f>+'Spring 1996'!J45+'Fall 1995'!J45</f>
        <v>593982</v>
      </c>
      <c r="K45" s="1">
        <f>+'Spring 1996'!K45+'Fall 1995'!K45</f>
        <v>0</v>
      </c>
      <c r="L45" s="1">
        <f>+'Spring 1996'!L45+'Fall 1995'!L45</f>
        <v>237811</v>
      </c>
      <c r="M45" s="1">
        <f>+'Spring 1996'!M45+'Fall 1995'!M45</f>
        <v>537885</v>
      </c>
    </row>
    <row r="46" spans="1:13" ht="12.75">
      <c r="A46" s="2" t="s">
        <v>77</v>
      </c>
      <c r="B46" s="2" t="s">
        <v>78</v>
      </c>
      <c r="C46" s="1">
        <f>+'Spring 1996'!C46+'Fall 1995'!C46</f>
        <v>600068</v>
      </c>
      <c r="D46" s="1">
        <f>+'Spring 1996'!D46+'Fall 1995'!D46</f>
        <v>0</v>
      </c>
      <c r="E46" s="1">
        <f>+'Spring 1996'!E46+'Fall 1995'!E46</f>
        <v>75184</v>
      </c>
      <c r="F46" s="1">
        <f>+'Spring 1996'!F46+'Fall 1995'!F46</f>
        <v>0</v>
      </c>
      <c r="G46" s="1">
        <f>+'Spring 1996'!G46+'Fall 1995'!G46</f>
        <v>0</v>
      </c>
      <c r="H46" s="1">
        <f>+'Spring 1996'!H46+'Fall 1995'!H46</f>
        <v>0</v>
      </c>
      <c r="I46" s="1">
        <f>+'Spring 1996'!I46+'Fall 1995'!I46</f>
        <v>0</v>
      </c>
      <c r="J46" s="1">
        <f>+'Spring 1996'!J46+'Fall 1995'!J46</f>
        <v>0</v>
      </c>
      <c r="K46" s="1">
        <f>+'Spring 1996'!K46+'Fall 1995'!K46</f>
        <v>0</v>
      </c>
      <c r="L46" s="1">
        <f>+'Spring 1996'!L46+'Fall 1995'!L46</f>
        <v>0</v>
      </c>
      <c r="M46" s="1">
        <f>+'Spring 1996'!M46+'Fall 1995'!M46</f>
        <v>0</v>
      </c>
    </row>
    <row r="47" spans="1:13" ht="12.75">
      <c r="A47" s="2" t="s">
        <v>79</v>
      </c>
      <c r="B47" s="2" t="s">
        <v>80</v>
      </c>
      <c r="C47" s="1">
        <f>+'Spring 1996'!C47+'Fall 1995'!C47</f>
        <v>0</v>
      </c>
      <c r="D47" s="1">
        <f>+'Spring 1996'!D47+'Fall 1995'!D47</f>
        <v>0</v>
      </c>
      <c r="E47" s="1">
        <f>+'Spring 1996'!E47+'Fall 1995'!E47</f>
        <v>0</v>
      </c>
      <c r="F47" s="1">
        <f>+'Spring 1996'!F47+'Fall 1995'!F47</f>
        <v>0</v>
      </c>
      <c r="G47" s="1">
        <f>+'Spring 1996'!G47+'Fall 1995'!G47</f>
        <v>0</v>
      </c>
      <c r="H47" s="1">
        <f>+'Spring 1996'!H47+'Fall 1995'!H47</f>
        <v>0</v>
      </c>
      <c r="I47" s="1">
        <f>+'Spring 1996'!I47+'Fall 1995'!I47</f>
        <v>0</v>
      </c>
      <c r="J47" s="1">
        <f>+'Spring 1996'!J47+'Fall 1995'!J47</f>
        <v>344056</v>
      </c>
      <c r="K47" s="1">
        <f>+'Spring 1996'!K47+'Fall 1995'!K47</f>
        <v>0</v>
      </c>
      <c r="L47" s="1">
        <f>+'Spring 1996'!L47+'Fall 1995'!L47</f>
        <v>0</v>
      </c>
      <c r="M47" s="1">
        <f>+'Spring 1996'!M47+'Fall 1995'!M47</f>
        <v>267236</v>
      </c>
    </row>
    <row r="48" spans="1:13" ht="12.75">
      <c r="A48" s="2" t="s">
        <v>81</v>
      </c>
      <c r="B48" s="2" t="s">
        <v>82</v>
      </c>
      <c r="C48" s="1">
        <f>+'Spring 1996'!C48+'Fall 1995'!C48</f>
        <v>0</v>
      </c>
      <c r="D48" s="1">
        <f>+'Spring 1996'!D48+'Fall 1995'!D48</f>
        <v>0</v>
      </c>
      <c r="E48" s="1">
        <f>+'Spring 1996'!E48+'Fall 1995'!E48</f>
        <v>0</v>
      </c>
      <c r="F48" s="1">
        <f>+'Spring 1996'!F48+'Fall 1995'!F48</f>
        <v>0</v>
      </c>
      <c r="G48" s="1">
        <f>+'Spring 1996'!G48+'Fall 1995'!G48</f>
        <v>0</v>
      </c>
      <c r="H48" s="1">
        <f>+'Spring 1996'!H48+'Fall 1995'!H48</f>
        <v>0</v>
      </c>
      <c r="I48" s="1">
        <f>+'Spring 1996'!I48+'Fall 1995'!I48</f>
        <v>0</v>
      </c>
      <c r="J48" s="1">
        <f>+'Spring 1996'!J48+'Fall 1995'!J48</f>
        <v>916788</v>
      </c>
      <c r="K48" s="1">
        <f>+'Spring 1996'!K48+'Fall 1995'!K48</f>
        <v>0</v>
      </c>
      <c r="L48" s="1">
        <f>+'Spring 1996'!L48+'Fall 1995'!L48</f>
        <v>0</v>
      </c>
      <c r="M48" s="1">
        <f>+'Spring 1996'!M48+'Fall 1995'!M48</f>
        <v>806172</v>
      </c>
    </row>
    <row r="49" spans="1:13" ht="12.75">
      <c r="A49" s="2" t="s">
        <v>83</v>
      </c>
      <c r="B49" s="2" t="s">
        <v>84</v>
      </c>
      <c r="C49" s="1">
        <f>+'Spring 1996'!C49+'Fall 1995'!C49</f>
        <v>1720624</v>
      </c>
      <c r="D49" s="1">
        <f>+'Spring 1996'!D49+'Fall 1995'!D49</f>
        <v>0</v>
      </c>
      <c r="E49" s="1">
        <f>+'Spring 1996'!E49+'Fall 1995'!E49</f>
        <v>60472</v>
      </c>
      <c r="F49" s="1">
        <f>+'Spring 1996'!F49+'Fall 1995'!F49</f>
        <v>0</v>
      </c>
      <c r="G49" s="1">
        <f>+'Spring 1996'!G49+'Fall 1995'!G49</f>
        <v>0</v>
      </c>
      <c r="H49" s="1">
        <f>+'Spring 1996'!H49+'Fall 1995'!H49</f>
        <v>0</v>
      </c>
      <c r="I49" s="1">
        <f>+'Spring 1996'!I49+'Fall 1995'!I49</f>
        <v>0</v>
      </c>
      <c r="J49" s="1">
        <f>+'Spring 1996'!J49+'Fall 1995'!J49</f>
        <v>929753</v>
      </c>
      <c r="K49" s="1">
        <f>+'Spring 1996'!K49+'Fall 1995'!K49</f>
        <v>0</v>
      </c>
      <c r="L49" s="1">
        <f>+'Spring 1996'!L49+'Fall 1995'!L49</f>
        <v>0</v>
      </c>
      <c r="M49" s="1">
        <f>+'Spring 1996'!M49+'Fall 1995'!M49</f>
        <v>725874</v>
      </c>
    </row>
    <row r="50" spans="1:13" ht="12.75">
      <c r="A50" s="2" t="s">
        <v>85</v>
      </c>
      <c r="B50" s="2" t="s">
        <v>86</v>
      </c>
      <c r="C50" s="1">
        <f>+'Spring 1996'!C50+'Fall 1995'!C50</f>
        <v>0</v>
      </c>
      <c r="D50" s="1">
        <f>+'Spring 1996'!D50+'Fall 1995'!D50</f>
        <v>0</v>
      </c>
      <c r="E50" s="1">
        <f>+'Spring 1996'!E50+'Fall 1995'!E50</f>
        <v>0</v>
      </c>
      <c r="F50" s="1">
        <f>+'Spring 1996'!F50+'Fall 1995'!F50</f>
        <v>0</v>
      </c>
      <c r="G50" s="1">
        <f>+'Spring 1996'!G50+'Fall 1995'!G50</f>
        <v>0</v>
      </c>
      <c r="H50" s="1">
        <f>+'Spring 1996'!H50+'Fall 1995'!H50</f>
        <v>0</v>
      </c>
      <c r="I50" s="1">
        <f>+'Spring 1996'!I50+'Fall 1995'!I50</f>
        <v>0</v>
      </c>
      <c r="J50" s="1">
        <f>+'Spring 1996'!J50+'Fall 1995'!J50</f>
        <v>352231</v>
      </c>
      <c r="K50" s="1">
        <f>+'Spring 1996'!K50+'Fall 1995'!K50</f>
        <v>0</v>
      </c>
      <c r="L50" s="1">
        <f>+'Spring 1996'!L50+'Fall 1995'!L50</f>
        <v>0</v>
      </c>
      <c r="M50" s="1">
        <f>+'Spring 1996'!M50+'Fall 1995'!M50</f>
        <v>324733</v>
      </c>
    </row>
    <row r="51" spans="1:13" ht="12.75">
      <c r="A51" s="2" t="s">
        <v>87</v>
      </c>
      <c r="B51" s="2" t="s">
        <v>88</v>
      </c>
      <c r="C51" s="1">
        <f>+'Spring 1996'!C51+'Fall 1995'!C51</f>
        <v>61258</v>
      </c>
      <c r="D51" s="1">
        <f>+'Spring 1996'!D51+'Fall 1995'!D51</f>
        <v>0</v>
      </c>
      <c r="E51" s="1">
        <f>+'Spring 1996'!E51+'Fall 1995'!E51</f>
        <v>12000</v>
      </c>
      <c r="F51" s="1">
        <f>+'Spring 1996'!F51+'Fall 1995'!F51</f>
        <v>0</v>
      </c>
      <c r="G51" s="1">
        <f>+'Spring 1996'!G51+'Fall 1995'!G51</f>
        <v>0</v>
      </c>
      <c r="H51" s="1">
        <f>+'Spring 1996'!H51+'Fall 1995'!H51</f>
        <v>0</v>
      </c>
      <c r="I51" s="1">
        <f>+'Spring 1996'!I51+'Fall 1995'!I51</f>
        <v>0</v>
      </c>
      <c r="J51" s="1">
        <f>+'Spring 1996'!J51+'Fall 1995'!J51</f>
        <v>432556</v>
      </c>
      <c r="K51" s="1">
        <f>+'Spring 1996'!K51+'Fall 1995'!K51</f>
        <v>0</v>
      </c>
      <c r="L51" s="1">
        <f>+'Spring 1996'!L51+'Fall 1995'!L51</f>
        <v>0</v>
      </c>
      <c r="M51" s="1">
        <f>+'Spring 1996'!M51+'Fall 1995'!M51</f>
        <v>401718</v>
      </c>
    </row>
    <row r="52" spans="1:13" ht="12.75">
      <c r="A52" s="2" t="s">
        <v>89</v>
      </c>
      <c r="B52" s="2" t="s">
        <v>90</v>
      </c>
      <c r="C52" s="1">
        <f>+'Spring 1996'!C52+'Fall 1995'!C52</f>
        <v>31500</v>
      </c>
      <c r="D52" s="1">
        <f>+'Spring 1996'!D52+'Fall 1995'!D52</f>
        <v>0</v>
      </c>
      <c r="E52" s="1">
        <f>+'Spring 1996'!E52+'Fall 1995'!E52</f>
        <v>2000</v>
      </c>
      <c r="F52" s="1">
        <f>+'Spring 1996'!F52+'Fall 1995'!F52</f>
        <v>0</v>
      </c>
      <c r="G52" s="1">
        <f>+'Spring 1996'!G52+'Fall 1995'!G52</f>
        <v>0</v>
      </c>
      <c r="H52" s="1">
        <f>+'Spring 1996'!H52+'Fall 1995'!H52</f>
        <v>0</v>
      </c>
      <c r="I52" s="1">
        <f>+'Spring 1996'!I52+'Fall 1995'!I52</f>
        <v>0</v>
      </c>
      <c r="J52" s="1">
        <f>+'Spring 1996'!J52+'Fall 1995'!J52</f>
        <v>277114</v>
      </c>
      <c r="K52" s="1">
        <f>+'Spring 1996'!K52+'Fall 1995'!K52</f>
        <v>0</v>
      </c>
      <c r="L52" s="1">
        <f>+'Spring 1996'!L52+'Fall 1995'!L52</f>
        <v>0</v>
      </c>
      <c r="M52" s="1">
        <f>+'Spring 1996'!M52+'Fall 1995'!M52</f>
        <v>187611</v>
      </c>
    </row>
    <row r="53" spans="1:13" ht="12.75">
      <c r="A53" s="2" t="s">
        <v>91</v>
      </c>
      <c r="B53" s="2" t="s">
        <v>92</v>
      </c>
      <c r="C53" s="1">
        <f>+'Spring 1996'!C53+'Fall 1995'!C53</f>
        <v>196619</v>
      </c>
      <c r="D53" s="1">
        <f>+'Spring 1996'!D53+'Fall 1995'!D53</f>
        <v>30917</v>
      </c>
      <c r="E53" s="1">
        <f>+'Spring 1996'!E53+'Fall 1995'!E53</f>
        <v>13615</v>
      </c>
      <c r="F53" s="1">
        <f>+'Spring 1996'!F53+'Fall 1995'!F53</f>
        <v>3500</v>
      </c>
      <c r="G53" s="1">
        <f>+'Spring 1996'!G53+'Fall 1995'!G53</f>
        <v>0</v>
      </c>
      <c r="H53" s="1">
        <f>+'Spring 1996'!H53+'Fall 1995'!H53</f>
        <v>0</v>
      </c>
      <c r="I53" s="1">
        <f>+'Spring 1996'!I53+'Fall 1995'!I53</f>
        <v>0</v>
      </c>
      <c r="J53" s="1">
        <f>+'Spring 1996'!J53+'Fall 1995'!J53</f>
        <v>279182</v>
      </c>
      <c r="K53" s="1">
        <f>+'Spring 1996'!K53+'Fall 1995'!K53</f>
        <v>17581</v>
      </c>
      <c r="L53" s="1">
        <f>+'Spring 1996'!L53+'Fall 1995'!L53</f>
        <v>0</v>
      </c>
      <c r="M53" s="1">
        <f>+'Spring 1996'!M53+'Fall 1995'!M53</f>
        <v>290624</v>
      </c>
    </row>
    <row r="54" spans="1:13" ht="12.75">
      <c r="A54" s="2" t="s">
        <v>93</v>
      </c>
      <c r="B54" s="2" t="s">
        <v>94</v>
      </c>
      <c r="C54" s="1">
        <f>+'Spring 1996'!C54+'Fall 1995'!C54</f>
        <v>761387</v>
      </c>
      <c r="D54" s="1">
        <f>+'Spring 1996'!D54+'Fall 1995'!D54</f>
        <v>101085</v>
      </c>
      <c r="E54" s="1">
        <f>+'Spring 1996'!E54+'Fall 1995'!E54</f>
        <v>65376</v>
      </c>
      <c r="F54" s="1">
        <f>+'Spring 1996'!F54+'Fall 1995'!F54</f>
        <v>0</v>
      </c>
      <c r="G54" s="1">
        <f>+'Spring 1996'!G54+'Fall 1995'!G54</f>
        <v>0</v>
      </c>
      <c r="H54" s="1">
        <f>+'Spring 1996'!H54+'Fall 1995'!H54</f>
        <v>0</v>
      </c>
      <c r="I54" s="1">
        <f>+'Spring 1996'!I54+'Fall 1995'!I54</f>
        <v>0</v>
      </c>
      <c r="J54" s="1">
        <f>+'Spring 1996'!J54+'Fall 1995'!J54</f>
        <v>318695</v>
      </c>
      <c r="K54" s="1">
        <f>+'Spring 1996'!K54+'Fall 1995'!K54</f>
        <v>23541</v>
      </c>
      <c r="L54" s="1">
        <f>+'Spring 1996'!L54+'Fall 1995'!L54</f>
        <v>0</v>
      </c>
      <c r="M54" s="1">
        <f>+'Spring 1996'!M54+'Fall 1995'!M54</f>
        <v>328984</v>
      </c>
    </row>
    <row r="55" spans="1:13" ht="12.75">
      <c r="A55" s="2" t="s">
        <v>95</v>
      </c>
      <c r="B55" s="2" t="s">
        <v>96</v>
      </c>
      <c r="C55" s="1">
        <f>+'Spring 1996'!C55+'Fall 1995'!C55</f>
        <v>2127732</v>
      </c>
      <c r="D55" s="1">
        <f>+'Spring 1996'!D55+'Fall 1995'!D55</f>
        <v>278673</v>
      </c>
      <c r="E55" s="1">
        <f>+'Spring 1996'!E55+'Fall 1995'!E55</f>
        <v>136800</v>
      </c>
      <c r="F55" s="1">
        <f>+'Spring 1996'!F55+'Fall 1995'!F55</f>
        <v>0</v>
      </c>
      <c r="G55" s="1">
        <f>+'Spring 1996'!G55+'Fall 1995'!G55</f>
        <v>0</v>
      </c>
      <c r="H55" s="1">
        <f>+'Spring 1996'!H55+'Fall 1995'!H55</f>
        <v>0</v>
      </c>
      <c r="I55" s="1">
        <f>+'Spring 1996'!I55+'Fall 1995'!I55</f>
        <v>0</v>
      </c>
      <c r="J55" s="1">
        <f>+'Spring 1996'!J55+'Fall 1995'!J55</f>
        <v>2515228</v>
      </c>
      <c r="K55" s="1">
        <f>+'Spring 1996'!K55+'Fall 1995'!K55</f>
        <v>154715</v>
      </c>
      <c r="L55" s="1">
        <f>+'Spring 1996'!L55+'Fall 1995'!L55</f>
        <v>0</v>
      </c>
      <c r="M55" s="1">
        <f>+'Spring 1996'!M55+'Fall 1995'!M55</f>
        <v>2376474</v>
      </c>
    </row>
    <row r="56" spans="1:13" ht="12.75">
      <c r="A56" s="2" t="s">
        <v>97</v>
      </c>
      <c r="B56" s="2" t="s">
        <v>98</v>
      </c>
      <c r="C56" s="1">
        <f>+'Spring 1996'!C56+'Fall 1995'!C56</f>
        <v>2392951</v>
      </c>
      <c r="D56" s="1">
        <f>+'Spring 1996'!D56+'Fall 1995'!D56</f>
        <v>347255</v>
      </c>
      <c r="E56" s="1">
        <f>+'Spring 1996'!E56+'Fall 1995'!E56</f>
        <v>186528</v>
      </c>
      <c r="F56" s="1">
        <f>+'Spring 1996'!F56+'Fall 1995'!F56</f>
        <v>1750</v>
      </c>
      <c r="G56" s="1">
        <f>+'Spring 1996'!G56+'Fall 1995'!G56</f>
        <v>0</v>
      </c>
      <c r="H56" s="1">
        <f>+'Spring 1996'!H56+'Fall 1995'!H56</f>
        <v>0</v>
      </c>
      <c r="I56" s="1">
        <f>+'Spring 1996'!I56+'Fall 1995'!I56</f>
        <v>0</v>
      </c>
      <c r="J56" s="1">
        <f>+'Spring 1996'!J56+'Fall 1995'!J56</f>
        <v>2275612</v>
      </c>
      <c r="K56" s="1">
        <f>+'Spring 1996'!K56+'Fall 1995'!K56</f>
        <v>157085</v>
      </c>
      <c r="L56" s="1">
        <f>+'Spring 1996'!L56+'Fall 1995'!L56</f>
        <v>0</v>
      </c>
      <c r="M56" s="1">
        <f>+'Spring 1996'!M56+'Fall 1995'!M56</f>
        <v>1682147</v>
      </c>
    </row>
    <row r="57" spans="1:13" ht="12.75">
      <c r="A57" s="2" t="s">
        <v>99</v>
      </c>
      <c r="B57" s="2" t="s">
        <v>100</v>
      </c>
      <c r="C57" s="1">
        <f>+'Spring 1996'!C57+'Fall 1995'!C57</f>
        <v>5490930</v>
      </c>
      <c r="D57" s="1">
        <f>+'Spring 1996'!D57+'Fall 1995'!D57</f>
        <v>730807</v>
      </c>
      <c r="E57" s="1">
        <f>+'Spring 1996'!E57+'Fall 1995'!E57</f>
        <v>376027</v>
      </c>
      <c r="F57" s="1">
        <f>+'Spring 1996'!F57+'Fall 1995'!F57</f>
        <v>10422</v>
      </c>
      <c r="G57" s="1">
        <f>+'Spring 1996'!G57+'Fall 1995'!G57</f>
        <v>0</v>
      </c>
      <c r="H57" s="1">
        <f>+'Spring 1996'!H57+'Fall 1995'!H57</f>
        <v>0</v>
      </c>
      <c r="I57" s="1">
        <f>+'Spring 1996'!I57+'Fall 1995'!I57</f>
        <v>0</v>
      </c>
      <c r="J57" s="1">
        <f>+'Spring 1996'!J57+'Fall 1995'!J57</f>
        <v>3135511</v>
      </c>
      <c r="K57" s="1">
        <f>+'Spring 1996'!K57+'Fall 1995'!K57</f>
        <v>202380</v>
      </c>
      <c r="L57" s="1">
        <f>+'Spring 1996'!L57+'Fall 1995'!L57</f>
        <v>0</v>
      </c>
      <c r="M57" s="1">
        <f>+'Spring 1996'!M57+'Fall 1995'!M57</f>
        <v>3072209</v>
      </c>
    </row>
    <row r="58" spans="1:13" ht="12.75">
      <c r="A58" s="2" t="s">
        <v>101</v>
      </c>
      <c r="B58" s="2" t="s">
        <v>102</v>
      </c>
      <c r="C58" s="1">
        <f>+'Spring 1996'!C58+'Fall 1995'!C58</f>
        <v>1636610</v>
      </c>
      <c r="D58" s="1">
        <f>+'Spring 1996'!D58+'Fall 1995'!D58</f>
        <v>238883</v>
      </c>
      <c r="E58" s="1">
        <f>+'Spring 1996'!E58+'Fall 1995'!E58</f>
        <v>109640</v>
      </c>
      <c r="F58" s="1">
        <f>+'Spring 1996'!F58+'Fall 1995'!F58</f>
        <v>1167</v>
      </c>
      <c r="G58" s="1">
        <f>+'Spring 1996'!G58+'Fall 1995'!G58</f>
        <v>0</v>
      </c>
      <c r="H58" s="1">
        <f>+'Spring 1996'!H58+'Fall 1995'!H58</f>
        <v>0</v>
      </c>
      <c r="I58" s="1">
        <f>+'Spring 1996'!I58+'Fall 1995'!I58</f>
        <v>0</v>
      </c>
      <c r="J58" s="1">
        <f>+'Spring 1996'!J58+'Fall 1995'!J58</f>
        <v>113447</v>
      </c>
      <c r="K58" s="1">
        <f>+'Spring 1996'!K58+'Fall 1995'!K58</f>
        <v>11377</v>
      </c>
      <c r="L58" s="1">
        <f>+'Spring 1996'!L58+'Fall 1995'!L58</f>
        <v>0</v>
      </c>
      <c r="M58" s="1">
        <f>+'Spring 1996'!M58+'Fall 1995'!M58</f>
        <v>118915</v>
      </c>
    </row>
    <row r="59" spans="1:13" ht="12.75">
      <c r="A59" s="2" t="s">
        <v>103</v>
      </c>
      <c r="B59" s="2" t="s">
        <v>104</v>
      </c>
      <c r="C59" s="1">
        <f>+'Spring 1996'!C59+'Fall 1995'!C59</f>
        <v>643910</v>
      </c>
      <c r="D59" s="1">
        <f>+'Spring 1996'!D59+'Fall 1995'!D59</f>
        <v>93918</v>
      </c>
      <c r="E59" s="1">
        <f>+'Spring 1996'!E59+'Fall 1995'!E59</f>
        <v>56755</v>
      </c>
      <c r="F59" s="1">
        <f>+'Spring 1996'!F59+'Fall 1995'!F59</f>
        <v>4336</v>
      </c>
      <c r="G59" s="1">
        <f>+'Spring 1996'!G59+'Fall 1995'!G59</f>
        <v>0</v>
      </c>
      <c r="H59" s="1">
        <f>+'Spring 1996'!H59+'Fall 1995'!H59</f>
        <v>0</v>
      </c>
      <c r="I59" s="1">
        <f>+'Spring 1996'!I59+'Fall 1995'!I59</f>
        <v>0</v>
      </c>
      <c r="J59" s="1">
        <f>+'Spring 1996'!J59+'Fall 1995'!J59</f>
        <v>1150146</v>
      </c>
      <c r="K59" s="1">
        <f>+'Spring 1996'!K59+'Fall 1995'!K59</f>
        <v>67252</v>
      </c>
      <c r="L59" s="1">
        <f>+'Spring 1996'!L59+'Fall 1995'!L59</f>
        <v>0</v>
      </c>
      <c r="M59" s="1">
        <f>+'Spring 1996'!M59+'Fall 1995'!M59</f>
        <v>1089978</v>
      </c>
    </row>
    <row r="60" spans="1:13" ht="12.75">
      <c r="A60" s="2" t="s">
        <v>105</v>
      </c>
      <c r="B60" s="2" t="s">
        <v>106</v>
      </c>
      <c r="C60" s="1">
        <f>+'Spring 1996'!C60+'Fall 1995'!C60</f>
        <v>3175890</v>
      </c>
      <c r="D60" s="1">
        <f>+'Spring 1996'!D60+'Fall 1995'!D60</f>
        <v>427843</v>
      </c>
      <c r="E60" s="1">
        <f>+'Spring 1996'!E60+'Fall 1995'!E60</f>
        <v>254165</v>
      </c>
      <c r="F60" s="1">
        <f>+'Spring 1996'!F60+'Fall 1995'!F60</f>
        <v>0</v>
      </c>
      <c r="G60" s="1">
        <f>+'Spring 1996'!G60+'Fall 1995'!G60</f>
        <v>0</v>
      </c>
      <c r="H60" s="1">
        <f>+'Spring 1996'!H60+'Fall 1995'!H60</f>
        <v>0</v>
      </c>
      <c r="I60" s="1">
        <f>+'Spring 1996'!I60+'Fall 1995'!I60</f>
        <v>0</v>
      </c>
      <c r="J60" s="1">
        <f>+'Spring 1996'!J60+'Fall 1995'!J60</f>
        <v>1811473</v>
      </c>
      <c r="K60" s="1">
        <f>+'Spring 1996'!K60+'Fall 1995'!K60</f>
        <v>122746</v>
      </c>
      <c r="L60" s="1">
        <f>+'Spring 1996'!L60+'Fall 1995'!L60</f>
        <v>0</v>
      </c>
      <c r="M60" s="1">
        <f>+'Spring 1996'!M60+'Fall 1995'!M60</f>
        <v>1847501</v>
      </c>
    </row>
    <row r="61" spans="1:13" ht="12.75">
      <c r="A61" s="2" t="s">
        <v>107</v>
      </c>
      <c r="B61" s="2" t="s">
        <v>108</v>
      </c>
      <c r="C61" s="1">
        <f>+'Spring 1996'!C61+'Fall 1995'!C61</f>
        <v>211968</v>
      </c>
      <c r="D61" s="1">
        <f>+'Spring 1996'!D61+'Fall 1995'!D61</f>
        <v>27000</v>
      </c>
      <c r="E61" s="1">
        <f>+'Spring 1996'!E61+'Fall 1995'!E61</f>
        <v>8950</v>
      </c>
      <c r="F61" s="1">
        <f>+'Spring 1996'!F61+'Fall 1995'!F61</f>
        <v>0</v>
      </c>
      <c r="G61" s="1">
        <f>+'Spring 1996'!G61+'Fall 1995'!G61</f>
        <v>0</v>
      </c>
      <c r="H61" s="1">
        <f>+'Spring 1996'!H61+'Fall 1995'!H61</f>
        <v>0</v>
      </c>
      <c r="I61" s="1">
        <f>+'Spring 1996'!I61+'Fall 1995'!I61</f>
        <v>0</v>
      </c>
      <c r="J61" s="1">
        <f>+'Spring 1996'!J61+'Fall 1995'!J61</f>
        <v>275180</v>
      </c>
      <c r="K61" s="1">
        <f>+'Spring 1996'!K61+'Fall 1995'!K61</f>
        <v>21790</v>
      </c>
      <c r="L61" s="1">
        <f>+'Spring 1996'!L61+'Fall 1995'!L61</f>
        <v>0</v>
      </c>
      <c r="M61" s="1">
        <f>+'Spring 1996'!M61+'Fall 1995'!M61</f>
        <v>253827</v>
      </c>
    </row>
    <row r="62" spans="1:13" ht="12.75">
      <c r="A62" s="2" t="s">
        <v>109</v>
      </c>
      <c r="B62" s="2" t="s">
        <v>110</v>
      </c>
      <c r="C62" s="1">
        <f>+'Spring 1996'!C62+'Fall 1995'!C62</f>
        <v>237199</v>
      </c>
      <c r="D62" s="1">
        <f>+'Spring 1996'!D62+'Fall 1995'!D62</f>
        <v>31918</v>
      </c>
      <c r="E62" s="1">
        <f>+'Spring 1996'!E62+'Fall 1995'!E62</f>
        <v>36849</v>
      </c>
      <c r="F62" s="1">
        <f>+'Spring 1996'!F62+'Fall 1995'!F62</f>
        <v>2917</v>
      </c>
      <c r="G62" s="1">
        <f>+'Spring 1996'!G62+'Fall 1995'!G62</f>
        <v>0</v>
      </c>
      <c r="H62" s="1">
        <f>+'Spring 1996'!H62+'Fall 1995'!H62</f>
        <v>0</v>
      </c>
      <c r="I62" s="1">
        <f>+'Spring 1996'!I62+'Fall 1995'!I62</f>
        <v>0</v>
      </c>
      <c r="J62" s="1">
        <f>+'Spring 1996'!J62+'Fall 1995'!J62</f>
        <v>2167840</v>
      </c>
      <c r="K62" s="1">
        <f>+'Spring 1996'!K62+'Fall 1995'!K62</f>
        <v>125699</v>
      </c>
      <c r="L62" s="1">
        <f>+'Spring 1996'!L62+'Fall 1995'!L62</f>
        <v>0</v>
      </c>
      <c r="M62" s="1">
        <f>+'Spring 1996'!M62+'Fall 1995'!M62</f>
        <v>2044438</v>
      </c>
    </row>
    <row r="63" spans="1:13" ht="12.75">
      <c r="A63" s="2" t="s">
        <v>111</v>
      </c>
      <c r="B63" s="2" t="s">
        <v>112</v>
      </c>
      <c r="C63" s="1">
        <f>+'Spring 1996'!C63+'Fall 1995'!C63</f>
        <v>114608</v>
      </c>
      <c r="D63" s="1">
        <f>+'Spring 1996'!D63+'Fall 1995'!D63</f>
        <v>16251</v>
      </c>
      <c r="E63" s="1">
        <f>+'Spring 1996'!E63+'Fall 1995'!E63</f>
        <v>4240</v>
      </c>
      <c r="F63" s="1">
        <f>+'Spring 1996'!F63+'Fall 1995'!F63</f>
        <v>8167</v>
      </c>
      <c r="G63" s="1">
        <f>+'Spring 1996'!G63+'Fall 1995'!G63</f>
        <v>0</v>
      </c>
      <c r="H63" s="1">
        <f>+'Spring 1996'!H63+'Fall 1995'!H63</f>
        <v>0</v>
      </c>
      <c r="I63" s="1">
        <f>+'Spring 1996'!I63+'Fall 1995'!I63</f>
        <v>0</v>
      </c>
      <c r="J63" s="1">
        <f>+'Spring 1996'!J63+'Fall 1995'!J63</f>
        <v>279191</v>
      </c>
      <c r="K63" s="1">
        <f>+'Spring 1996'!K63+'Fall 1995'!K63</f>
        <v>16626</v>
      </c>
      <c r="L63" s="1">
        <f>+'Spring 1996'!L63+'Fall 1995'!L63</f>
        <v>0</v>
      </c>
      <c r="M63" s="1">
        <f>+'Spring 1996'!M63+'Fall 1995'!M63</f>
        <v>291243</v>
      </c>
    </row>
    <row r="64" spans="1:13" ht="12.75">
      <c r="A64" s="2" t="s">
        <v>113</v>
      </c>
      <c r="B64" s="2" t="s">
        <v>29</v>
      </c>
      <c r="C64" s="1">
        <f>+'Spring 1996'!C64+'Fall 1995'!C64</f>
        <v>166426</v>
      </c>
      <c r="D64" s="1">
        <f>+'Spring 1996'!D64+'Fall 1995'!D64</f>
        <v>0</v>
      </c>
      <c r="E64" s="1">
        <f>+'Spring 1996'!E64+'Fall 1995'!E64</f>
        <v>126807</v>
      </c>
      <c r="F64" s="1">
        <f>+'Spring 1996'!F64+'Fall 1995'!F64</f>
        <v>2000</v>
      </c>
      <c r="G64" s="1">
        <f>+'Spring 1996'!G64+'Fall 1995'!G64</f>
        <v>0</v>
      </c>
      <c r="H64" s="1">
        <f>+'Spring 1996'!H64+'Fall 1995'!H64</f>
        <v>0</v>
      </c>
      <c r="I64" s="1">
        <f>+'Spring 1996'!I64+'Fall 1995'!I64</f>
        <v>0</v>
      </c>
      <c r="J64" s="1">
        <f>+'Spring 1996'!J64+'Fall 1995'!J64</f>
        <v>0</v>
      </c>
      <c r="K64" s="1">
        <f>+'Spring 1996'!K64+'Fall 1995'!K64</f>
        <v>0</v>
      </c>
      <c r="L64" s="1">
        <f>+'Spring 1996'!L64+'Fall 1995'!L64</f>
        <v>0</v>
      </c>
      <c r="M64" s="1">
        <f>+'Spring 1996'!M64+'Fall 1995'!M64</f>
        <v>0</v>
      </c>
    </row>
    <row r="65" spans="1:13" ht="12.75">
      <c r="A65" s="2" t="s">
        <v>114</v>
      </c>
      <c r="B65" s="2" t="s">
        <v>115</v>
      </c>
      <c r="C65" s="1">
        <f>+'Spring 1996'!C65+'Fall 1995'!C65</f>
        <v>1766691</v>
      </c>
      <c r="D65" s="1">
        <f>+'Spring 1996'!D65+'Fall 1995'!D65</f>
        <v>144566</v>
      </c>
      <c r="E65" s="1">
        <f>+'Spring 1996'!E65+'Fall 1995'!E65</f>
        <v>105374</v>
      </c>
      <c r="F65" s="1">
        <f>+'Spring 1996'!F65+'Fall 1995'!F65</f>
        <v>3400</v>
      </c>
      <c r="G65" s="1">
        <f>+'Spring 1996'!G65+'Fall 1995'!G65</f>
        <v>0</v>
      </c>
      <c r="H65" s="1">
        <f>+'Spring 1996'!H65+'Fall 1995'!H65</f>
        <v>0</v>
      </c>
      <c r="I65" s="1">
        <f>+'Spring 1996'!I65+'Fall 1995'!I65</f>
        <v>0</v>
      </c>
      <c r="J65" s="1">
        <f>+'Spring 1996'!J65+'Fall 1995'!J65</f>
        <v>946352</v>
      </c>
      <c r="K65" s="1">
        <f>+'Spring 1996'!K65+'Fall 1995'!K65</f>
        <v>72560</v>
      </c>
      <c r="L65" s="1">
        <f>+'Spring 1996'!L65+'Fall 1995'!L65</f>
        <v>0</v>
      </c>
      <c r="M65" s="1">
        <f>+'Spring 1996'!M65+'Fall 1995'!M65</f>
        <v>644111</v>
      </c>
    </row>
    <row r="66" spans="1:13" ht="12.75">
      <c r="A66" s="2" t="s">
        <v>116</v>
      </c>
      <c r="B66" s="2" t="s">
        <v>117</v>
      </c>
      <c r="C66" s="1">
        <f>+'Spring 1996'!C66+'Fall 1995'!C66</f>
        <v>2070380</v>
      </c>
      <c r="D66" s="1">
        <f>+'Spring 1996'!D66+'Fall 1995'!D66</f>
        <v>187087</v>
      </c>
      <c r="E66" s="1">
        <f>+'Spring 1996'!E66+'Fall 1995'!E66</f>
        <v>145903</v>
      </c>
      <c r="F66" s="1">
        <f>+'Spring 1996'!F66+'Fall 1995'!F66</f>
        <v>1700</v>
      </c>
      <c r="G66" s="1">
        <f>+'Spring 1996'!G66+'Fall 1995'!G66</f>
        <v>0</v>
      </c>
      <c r="H66" s="1">
        <f>+'Spring 1996'!H66+'Fall 1995'!H66</f>
        <v>0</v>
      </c>
      <c r="I66" s="1">
        <f>+'Spring 1996'!I66+'Fall 1995'!I66</f>
        <v>0</v>
      </c>
      <c r="J66" s="1">
        <f>+'Spring 1996'!J66+'Fall 1995'!J66</f>
        <v>792280</v>
      </c>
      <c r="K66" s="1">
        <f>+'Spring 1996'!K66+'Fall 1995'!K66</f>
        <v>45659</v>
      </c>
      <c r="L66" s="1">
        <f>+'Spring 1996'!L66+'Fall 1995'!L66</f>
        <v>0</v>
      </c>
      <c r="M66" s="1">
        <f>+'Spring 1996'!M66+'Fall 1995'!M66</f>
        <v>751156</v>
      </c>
    </row>
    <row r="67" spans="1:13" ht="12.75">
      <c r="A67" s="2" t="s">
        <v>118</v>
      </c>
      <c r="B67" s="2" t="s">
        <v>119</v>
      </c>
      <c r="C67" s="1">
        <f>+'Spring 1996'!C67+'Fall 1995'!C67</f>
        <v>167376</v>
      </c>
      <c r="D67" s="1">
        <f>+'Spring 1996'!D67+'Fall 1995'!D67</f>
        <v>0</v>
      </c>
      <c r="E67" s="1">
        <f>+'Spring 1996'!E67+'Fall 1995'!E67</f>
        <v>62730</v>
      </c>
      <c r="F67" s="1">
        <f>+'Spring 1996'!F67+'Fall 1995'!F67</f>
        <v>8172</v>
      </c>
      <c r="G67" s="1">
        <f>+'Spring 1996'!G67+'Fall 1995'!G67</f>
        <v>0</v>
      </c>
      <c r="H67" s="1">
        <f>+'Spring 1996'!H67+'Fall 1995'!H67</f>
        <v>0</v>
      </c>
      <c r="I67" s="1">
        <f>+'Spring 1996'!I67+'Fall 1995'!I67</f>
        <v>0</v>
      </c>
      <c r="J67" s="1">
        <f>+'Spring 1996'!J67+'Fall 1995'!J67</f>
        <v>104430</v>
      </c>
      <c r="K67" s="1">
        <f>+'Spring 1996'!K67+'Fall 1995'!K67</f>
        <v>0</v>
      </c>
      <c r="L67" s="1">
        <f>+'Spring 1996'!L67+'Fall 1995'!L67</f>
        <v>0</v>
      </c>
      <c r="M67" s="1">
        <f>+'Spring 1996'!M67+'Fall 1995'!M67</f>
        <v>99123</v>
      </c>
    </row>
    <row r="68" spans="1:13" ht="12.75">
      <c r="A68" s="2" t="s">
        <v>120</v>
      </c>
      <c r="B68" s="2" t="s">
        <v>121</v>
      </c>
      <c r="C68" s="1">
        <f>+'Spring 1996'!C68+'Fall 1995'!C68</f>
        <v>385225</v>
      </c>
      <c r="D68" s="1">
        <f>+'Spring 1996'!D68+'Fall 1995'!D68</f>
        <v>34799</v>
      </c>
      <c r="E68" s="1">
        <f>+'Spring 1996'!E68+'Fall 1995'!E68</f>
        <v>15770</v>
      </c>
      <c r="F68" s="1">
        <f>+'Spring 1996'!F68+'Fall 1995'!F68</f>
        <v>0</v>
      </c>
      <c r="G68" s="1">
        <f>+'Spring 1996'!G68+'Fall 1995'!G68</f>
        <v>0</v>
      </c>
      <c r="H68" s="1">
        <f>+'Spring 1996'!H68+'Fall 1995'!H68</f>
        <v>0</v>
      </c>
      <c r="I68" s="1">
        <f>+'Spring 1996'!I68+'Fall 1995'!I68</f>
        <v>0</v>
      </c>
      <c r="J68" s="1">
        <f>+'Spring 1996'!J68+'Fall 1995'!J68</f>
        <v>212056</v>
      </c>
      <c r="K68" s="1">
        <f>+'Spring 1996'!K68+'Fall 1995'!K68</f>
        <v>12860</v>
      </c>
      <c r="L68" s="1">
        <f>+'Spring 1996'!L68+'Fall 1995'!L68</f>
        <v>0</v>
      </c>
      <c r="M68" s="1">
        <f>+'Spring 1996'!M68+'Fall 1995'!M68</f>
        <v>167350</v>
      </c>
    </row>
    <row r="69" spans="1:13" ht="12.75">
      <c r="A69" s="2" t="s">
        <v>122</v>
      </c>
      <c r="B69" s="2" t="s">
        <v>123</v>
      </c>
      <c r="C69" s="1">
        <f>+'Spring 1996'!C69+'Fall 1995'!C69</f>
        <v>1648246</v>
      </c>
      <c r="D69" s="1">
        <f>+'Spring 1996'!D69+'Fall 1995'!D69</f>
        <v>126166</v>
      </c>
      <c r="E69" s="1">
        <f>+'Spring 1996'!E69+'Fall 1995'!E69</f>
        <v>307184</v>
      </c>
      <c r="F69" s="1">
        <f>+'Spring 1996'!F69+'Fall 1995'!F69</f>
        <v>0</v>
      </c>
      <c r="G69" s="1">
        <f>+'Spring 1996'!G69+'Fall 1995'!G69</f>
        <v>0</v>
      </c>
      <c r="H69" s="1">
        <f>+'Spring 1996'!H69+'Fall 1995'!H69</f>
        <v>0</v>
      </c>
      <c r="I69" s="1">
        <f>+'Spring 1996'!I69+'Fall 1995'!I69</f>
        <v>0</v>
      </c>
      <c r="J69" s="1">
        <f>+'Spring 1996'!J69+'Fall 1995'!J69</f>
        <v>1877290</v>
      </c>
      <c r="K69" s="1">
        <f>+'Spring 1996'!K69+'Fall 1995'!K69</f>
        <v>98315</v>
      </c>
      <c r="L69" s="1">
        <f>+'Spring 1996'!L69+'Fall 1995'!L69</f>
        <v>0</v>
      </c>
      <c r="M69" s="1">
        <f>+'Spring 1996'!M69+'Fall 1995'!M69</f>
        <v>1536733</v>
      </c>
    </row>
    <row r="70" spans="1:13" ht="12.75">
      <c r="A70" s="2" t="s">
        <v>124</v>
      </c>
      <c r="B70" s="2" t="s">
        <v>125</v>
      </c>
      <c r="C70" s="1">
        <f>+'Spring 1996'!C70+'Fall 1995'!C70</f>
        <v>363652</v>
      </c>
      <c r="D70" s="1">
        <f>+'Spring 1996'!D70+'Fall 1995'!D70</f>
        <v>0</v>
      </c>
      <c r="E70" s="1">
        <f>+'Spring 1996'!E70+'Fall 1995'!E70</f>
        <v>80461</v>
      </c>
      <c r="F70" s="1">
        <f>+'Spring 1996'!F70+'Fall 1995'!F70</f>
        <v>0</v>
      </c>
      <c r="G70" s="1">
        <f>+'Spring 1996'!G70+'Fall 1995'!G70</f>
        <v>0</v>
      </c>
      <c r="H70" s="1">
        <f>+'Spring 1996'!H70+'Fall 1995'!H70</f>
        <v>0</v>
      </c>
      <c r="I70" s="1">
        <f>+'Spring 1996'!I70+'Fall 1995'!I70</f>
        <v>0</v>
      </c>
      <c r="J70" s="1">
        <f>+'Spring 1996'!J70+'Fall 1995'!J70</f>
        <v>500118</v>
      </c>
      <c r="K70" s="1">
        <f>+'Spring 1996'!K70+'Fall 1995'!K70</f>
        <v>0</v>
      </c>
      <c r="L70" s="1">
        <f>+'Spring 1996'!L70+'Fall 1995'!L70</f>
        <v>0</v>
      </c>
      <c r="M70" s="1">
        <f>+'Spring 1996'!M70+'Fall 1995'!M70</f>
        <v>490428</v>
      </c>
    </row>
    <row r="71" spans="1:13" ht="12.75">
      <c r="A71" s="2" t="s">
        <v>126</v>
      </c>
      <c r="B71" s="2" t="s">
        <v>127</v>
      </c>
      <c r="C71" s="1">
        <f>+'Spring 1996'!C71+'Fall 1995'!C71</f>
        <v>283218</v>
      </c>
      <c r="D71" s="1">
        <f>+'Spring 1996'!D71+'Fall 1995'!D71</f>
        <v>0</v>
      </c>
      <c r="E71" s="1">
        <f>+'Spring 1996'!E71+'Fall 1995'!E71</f>
        <v>11355</v>
      </c>
      <c r="F71" s="1">
        <f>+'Spring 1996'!F71+'Fall 1995'!F71</f>
        <v>0</v>
      </c>
      <c r="G71" s="1">
        <f>+'Spring 1996'!G71+'Fall 1995'!G71</f>
        <v>0</v>
      </c>
      <c r="H71" s="1">
        <f>+'Spring 1996'!H71+'Fall 1995'!H71</f>
        <v>0</v>
      </c>
      <c r="I71" s="1">
        <f>+'Spring 1996'!I71+'Fall 1995'!I71</f>
        <v>0</v>
      </c>
      <c r="J71" s="1">
        <f>+'Spring 1996'!J71+'Fall 1995'!J71</f>
        <v>373729</v>
      </c>
      <c r="K71" s="1">
        <f>+'Spring 1996'!K71+'Fall 1995'!K71</f>
        <v>0</v>
      </c>
      <c r="L71" s="1">
        <f>+'Spring 1996'!L71+'Fall 1995'!L71</f>
        <v>0</v>
      </c>
      <c r="M71" s="1">
        <f>+'Spring 1996'!M71+'Fall 1995'!M71</f>
        <v>318376</v>
      </c>
    </row>
    <row r="72" spans="1:13" ht="12.75">
      <c r="A72" s="2" t="s">
        <v>128</v>
      </c>
      <c r="B72" s="2" t="s">
        <v>129</v>
      </c>
      <c r="C72" s="1">
        <f>+'Spring 1996'!C72+'Fall 1995'!C72</f>
        <v>641498</v>
      </c>
      <c r="D72" s="1">
        <f>+'Spring 1996'!D72+'Fall 1995'!D72</f>
        <v>0</v>
      </c>
      <c r="E72" s="1">
        <f>+'Spring 1996'!E72+'Fall 1995'!E72</f>
        <v>13500</v>
      </c>
      <c r="F72" s="1">
        <f>+'Spring 1996'!F72+'Fall 1995'!F72</f>
        <v>0</v>
      </c>
      <c r="G72" s="1">
        <f>+'Spring 1996'!G72+'Fall 1995'!G72</f>
        <v>0</v>
      </c>
      <c r="H72" s="1">
        <f>+'Spring 1996'!H72+'Fall 1995'!H72</f>
        <v>0</v>
      </c>
      <c r="I72" s="1">
        <f>+'Spring 1996'!I72+'Fall 1995'!I72</f>
        <v>0</v>
      </c>
      <c r="J72" s="1">
        <f>+'Spring 1996'!J72+'Fall 1995'!J72</f>
        <v>198986</v>
      </c>
      <c r="K72" s="1">
        <f>+'Spring 1996'!K72+'Fall 1995'!K72</f>
        <v>0</v>
      </c>
      <c r="L72" s="1">
        <f>+'Spring 1996'!L72+'Fall 1995'!L72</f>
        <v>0</v>
      </c>
      <c r="M72" s="1">
        <f>+'Spring 1996'!M72+'Fall 1995'!M72</f>
        <v>142758</v>
      </c>
    </row>
    <row r="73" spans="1:13" ht="12.75">
      <c r="A73" s="2" t="s">
        <v>130</v>
      </c>
      <c r="B73" s="2" t="s">
        <v>131</v>
      </c>
      <c r="C73" s="1">
        <f>+'Spring 1996'!C73+'Fall 1995'!C73</f>
        <v>520190</v>
      </c>
      <c r="D73" s="1">
        <f>+'Spring 1996'!D73+'Fall 1995'!D73</f>
        <v>0</v>
      </c>
      <c r="E73" s="1">
        <f>+'Spring 1996'!E73+'Fall 1995'!E73</f>
        <v>27892</v>
      </c>
      <c r="F73" s="1">
        <f>+'Spring 1996'!F73+'Fall 1995'!F73</f>
        <v>2000</v>
      </c>
      <c r="G73" s="1">
        <f>+'Spring 1996'!G73+'Fall 1995'!G73</f>
        <v>0</v>
      </c>
      <c r="H73" s="1">
        <f>+'Spring 1996'!H73+'Fall 1995'!H73</f>
        <v>0</v>
      </c>
      <c r="I73" s="1">
        <f>+'Spring 1996'!I73+'Fall 1995'!I73</f>
        <v>0</v>
      </c>
      <c r="J73" s="1">
        <f>+'Spring 1996'!J73+'Fall 1995'!J73</f>
        <v>174503</v>
      </c>
      <c r="K73" s="1">
        <f>+'Spring 1996'!K73+'Fall 1995'!K73</f>
        <v>0</v>
      </c>
      <c r="L73" s="1">
        <f>+'Spring 1996'!L73+'Fall 1995'!L73</f>
        <v>0</v>
      </c>
      <c r="M73" s="1">
        <f>+'Spring 1996'!M73+'Fall 1995'!M73</f>
        <v>171938</v>
      </c>
    </row>
    <row r="74" spans="1:13" ht="12.75">
      <c r="A74" s="2" t="s">
        <v>132</v>
      </c>
      <c r="B74" s="2" t="s">
        <v>133</v>
      </c>
      <c r="C74" s="1">
        <f>+'Spring 1996'!C74+'Fall 1995'!C74</f>
        <v>93422</v>
      </c>
      <c r="D74" s="1">
        <f>+'Spring 1996'!D74+'Fall 1995'!D74</f>
        <v>0</v>
      </c>
      <c r="E74" s="1">
        <f>+'Spring 1996'!E74+'Fall 1995'!E74</f>
        <v>1500</v>
      </c>
      <c r="F74" s="1">
        <f>+'Spring 1996'!F74+'Fall 1995'!F74</f>
        <v>0</v>
      </c>
      <c r="G74" s="1">
        <f>+'Spring 1996'!G74+'Fall 1995'!G74</f>
        <v>0</v>
      </c>
      <c r="H74" s="1">
        <f>+'Spring 1996'!H74+'Fall 1995'!H74</f>
        <v>0</v>
      </c>
      <c r="I74" s="1">
        <f>+'Spring 1996'!I74+'Fall 1995'!I74</f>
        <v>0</v>
      </c>
      <c r="J74" s="1">
        <f>+'Spring 1996'!J74+'Fall 1995'!J74</f>
        <v>273302</v>
      </c>
      <c r="K74" s="1">
        <f>+'Spring 1996'!K74+'Fall 1995'!K74</f>
        <v>0</v>
      </c>
      <c r="L74" s="1">
        <f>+'Spring 1996'!L74+'Fall 1995'!L74</f>
        <v>0</v>
      </c>
      <c r="M74" s="1">
        <f>+'Spring 1996'!M74+'Fall 1995'!M74</f>
        <v>268685</v>
      </c>
    </row>
    <row r="75" spans="1:13" ht="12.75">
      <c r="A75" s="2" t="s">
        <v>134</v>
      </c>
      <c r="B75" s="2" t="s">
        <v>33</v>
      </c>
      <c r="C75" s="1">
        <f>+'Spring 1996'!C75+'Fall 1995'!C75</f>
        <v>0</v>
      </c>
      <c r="D75" s="1">
        <f>+'Spring 1996'!D75+'Fall 1995'!D75</f>
        <v>0</v>
      </c>
      <c r="E75" s="1">
        <f>+'Spring 1996'!E75+'Fall 1995'!E75</f>
        <v>0</v>
      </c>
      <c r="F75" s="1">
        <f>+'Spring 1996'!F75+'Fall 1995'!F75</f>
        <v>0</v>
      </c>
      <c r="G75" s="1">
        <f>+'Spring 1996'!G75+'Fall 1995'!G75</f>
        <v>2790294</v>
      </c>
      <c r="H75" s="1">
        <f>+'Spring 1996'!H75+'Fall 1995'!H75</f>
        <v>1320070</v>
      </c>
      <c r="I75" s="1">
        <f>+'Spring 1996'!I75+'Fall 1995'!I75</f>
        <v>1599180</v>
      </c>
      <c r="J75" s="1">
        <f>+'Spring 1996'!J75+'Fall 1995'!J75</f>
        <v>197375</v>
      </c>
      <c r="K75" s="1">
        <f>+'Spring 1996'!K75+'Fall 1995'!K75</f>
        <v>0</v>
      </c>
      <c r="L75" s="1">
        <f>+'Spring 1996'!L75+'Fall 1995'!L75</f>
        <v>0</v>
      </c>
      <c r="M75" s="1">
        <f>+'Spring 1996'!M75+'Fall 1995'!M75</f>
        <v>99477</v>
      </c>
    </row>
    <row r="76" spans="1:13" ht="12.75">
      <c r="A76" s="2" t="s">
        <v>135</v>
      </c>
      <c r="B76" s="2" t="s">
        <v>136</v>
      </c>
      <c r="C76" s="1">
        <f>+'Spring 1996'!C76+'Fall 1995'!C76</f>
        <v>13307961</v>
      </c>
      <c r="D76" s="1">
        <f>+'Spring 1996'!D76+'Fall 1995'!D76</f>
        <v>47917</v>
      </c>
      <c r="E76" s="1">
        <f>+'Spring 1996'!E76+'Fall 1995'!E76</f>
        <v>1410184</v>
      </c>
      <c r="F76" s="1">
        <f>+'Spring 1996'!F76+'Fall 1995'!F76</f>
        <v>9672</v>
      </c>
      <c r="G76" s="1">
        <f>+'Spring 1996'!G76+'Fall 1995'!G76</f>
        <v>0</v>
      </c>
      <c r="H76" s="1">
        <f>+'Spring 1996'!H76+'Fall 1995'!H76</f>
        <v>0</v>
      </c>
      <c r="I76" s="1">
        <f>+'Spring 1996'!I76+'Fall 1995'!I76</f>
        <v>0</v>
      </c>
      <c r="J76" s="1">
        <f>+'Spring 1996'!J76+'Fall 1995'!J76</f>
        <v>14034</v>
      </c>
      <c r="K76" s="1">
        <f>+'Spring 1996'!K76+'Fall 1995'!K76</f>
        <v>0</v>
      </c>
      <c r="L76" s="1">
        <f>+'Spring 1996'!L76+'Fall 1995'!L76</f>
        <v>0</v>
      </c>
      <c r="M76" s="1">
        <f>+'Spring 1996'!M76+'Fall 1995'!M76</f>
        <v>14034</v>
      </c>
    </row>
    <row r="77" spans="1:13" ht="12.75">
      <c r="A77" s="2" t="s">
        <v>137</v>
      </c>
      <c r="B77" s="2" t="s">
        <v>138</v>
      </c>
      <c r="C77" s="1">
        <f>+'Spring 1996'!C77+'Fall 1995'!C77</f>
        <v>547284</v>
      </c>
      <c r="D77" s="1">
        <f>+'Spring 1996'!D77+'Fall 1995'!D77</f>
        <v>75671</v>
      </c>
      <c r="E77" s="1">
        <f>+'Spring 1996'!E77+'Fall 1995'!E77</f>
        <v>39774</v>
      </c>
      <c r="F77" s="1">
        <f>+'Spring 1996'!F77+'Fall 1995'!F77</f>
        <v>0</v>
      </c>
      <c r="G77" s="1">
        <f>+'Spring 1996'!G77+'Fall 1995'!G77</f>
        <v>0</v>
      </c>
      <c r="H77" s="1">
        <f>+'Spring 1996'!H77+'Fall 1995'!H77</f>
        <v>0</v>
      </c>
      <c r="I77" s="1">
        <f>+'Spring 1996'!I77+'Fall 1995'!I77</f>
        <v>0</v>
      </c>
      <c r="J77" s="1">
        <f>+'Spring 1996'!J77+'Fall 1995'!J77</f>
        <v>0</v>
      </c>
      <c r="K77" s="1">
        <f>+'Spring 1996'!K77+'Fall 1995'!K77</f>
        <v>0</v>
      </c>
      <c r="L77" s="1">
        <f>+'Spring 1996'!L77+'Fall 1995'!L77</f>
        <v>0</v>
      </c>
      <c r="M77" s="1">
        <f>+'Spring 1996'!M77+'Fall 1995'!M77</f>
        <v>0</v>
      </c>
    </row>
    <row r="78" spans="1:13" ht="12.75">
      <c r="A78" s="2" t="s">
        <v>139</v>
      </c>
      <c r="B78" s="2" t="s">
        <v>140</v>
      </c>
      <c r="C78" s="1">
        <f>+'Spring 1996'!C78+'Fall 1995'!C78</f>
        <v>0</v>
      </c>
      <c r="D78" s="1">
        <f>+'Spring 1996'!D78+'Fall 1995'!D78</f>
        <v>0</v>
      </c>
      <c r="E78" s="1">
        <f>+'Spring 1996'!E78+'Fall 1995'!E78</f>
        <v>0</v>
      </c>
      <c r="F78" s="1">
        <f>+'Spring 1996'!F78+'Fall 1995'!F78</f>
        <v>0</v>
      </c>
      <c r="G78" s="1">
        <f>+'Spring 1996'!G78+'Fall 1995'!G78</f>
        <v>0</v>
      </c>
      <c r="H78" s="1">
        <f>+'Spring 1996'!H78+'Fall 1995'!H78</f>
        <v>0</v>
      </c>
      <c r="I78" s="1">
        <f>+'Spring 1996'!I78+'Fall 1995'!I78</f>
        <v>0</v>
      </c>
      <c r="J78" s="1">
        <f>+'Spring 1996'!J78+'Fall 1995'!J78</f>
        <v>48680</v>
      </c>
      <c r="K78" s="1">
        <f>+'Spring 1996'!K78+'Fall 1995'!K78</f>
        <v>0</v>
      </c>
      <c r="L78" s="1">
        <f>+'Spring 1996'!L78+'Fall 1995'!L78</f>
        <v>0</v>
      </c>
      <c r="M78" s="1">
        <f>+'Spring 1996'!M78+'Fall 1995'!M78</f>
        <v>48680</v>
      </c>
    </row>
    <row r="79" spans="1:13" ht="12.75">
      <c r="A79" s="2" t="s">
        <v>141</v>
      </c>
      <c r="B79" s="2" t="s">
        <v>142</v>
      </c>
      <c r="C79" s="1">
        <f>+'Spring 1996'!C79+'Fall 1995'!C79</f>
        <v>410804</v>
      </c>
      <c r="D79" s="1">
        <f>+'Spring 1996'!D79+'Fall 1995'!D79</f>
        <v>0</v>
      </c>
      <c r="E79" s="1">
        <f>+'Spring 1996'!E79+'Fall 1995'!E79</f>
        <v>34970</v>
      </c>
      <c r="F79" s="1">
        <f>+'Spring 1996'!F79+'Fall 1995'!F79</f>
        <v>0</v>
      </c>
      <c r="G79" s="1">
        <f>+'Spring 1996'!G79+'Fall 1995'!G79</f>
        <v>0</v>
      </c>
      <c r="H79" s="1">
        <f>+'Spring 1996'!H79+'Fall 1995'!H79</f>
        <v>0</v>
      </c>
      <c r="I79" s="1">
        <f>+'Spring 1996'!I79+'Fall 1995'!I79</f>
        <v>0</v>
      </c>
      <c r="J79" s="1">
        <f>+'Spring 1996'!J79+'Fall 1995'!J79</f>
        <v>623107</v>
      </c>
      <c r="K79" s="1">
        <f>+'Spring 1996'!K79+'Fall 1995'!K79</f>
        <v>0</v>
      </c>
      <c r="L79" s="1">
        <f>+'Spring 1996'!L79+'Fall 1995'!L79</f>
        <v>0</v>
      </c>
      <c r="M79" s="1">
        <f>+'Spring 1996'!M79+'Fall 1995'!M79</f>
        <v>598898</v>
      </c>
    </row>
    <row r="80" spans="1:13" ht="12.75">
      <c r="A80" s="2" t="s">
        <v>143</v>
      </c>
      <c r="B80" s="2" t="s">
        <v>144</v>
      </c>
      <c r="C80" s="1">
        <f>+'Spring 1996'!C80+'Fall 1995'!C80</f>
        <v>122438</v>
      </c>
      <c r="D80" s="1">
        <f>+'Spring 1996'!D80+'Fall 1995'!D80</f>
        <v>0</v>
      </c>
      <c r="E80" s="1">
        <f>+'Spring 1996'!E80+'Fall 1995'!E80</f>
        <v>2970</v>
      </c>
      <c r="F80" s="1">
        <f>+'Spring 1996'!F80+'Fall 1995'!F80</f>
        <v>0</v>
      </c>
      <c r="G80" s="1">
        <f>+'Spring 1996'!G80+'Fall 1995'!G80</f>
        <v>0</v>
      </c>
      <c r="H80" s="1">
        <f>+'Spring 1996'!H80+'Fall 1995'!H80</f>
        <v>0</v>
      </c>
      <c r="I80" s="1">
        <f>+'Spring 1996'!I80+'Fall 1995'!I80</f>
        <v>0</v>
      </c>
      <c r="J80" s="1">
        <f>+'Spring 1996'!J80+'Fall 1995'!J80</f>
        <v>211664</v>
      </c>
      <c r="K80" s="1">
        <f>+'Spring 1996'!K80+'Fall 1995'!K80</f>
        <v>0</v>
      </c>
      <c r="L80" s="1">
        <f>+'Spring 1996'!L80+'Fall 1995'!L80</f>
        <v>0</v>
      </c>
      <c r="M80" s="1">
        <f>+'Spring 1996'!M80+'Fall 1995'!M80</f>
        <v>195920</v>
      </c>
    </row>
    <row r="81" spans="1:13" ht="12.75">
      <c r="A81" s="2" t="s">
        <v>145</v>
      </c>
      <c r="B81" s="2" t="s">
        <v>146</v>
      </c>
      <c r="C81" s="1">
        <f>+'Spring 1996'!C81+'Fall 1995'!C81</f>
        <v>38172</v>
      </c>
      <c r="D81" s="1">
        <f>+'Spring 1996'!D81+'Fall 1995'!D81</f>
        <v>0</v>
      </c>
      <c r="E81" s="1">
        <f>+'Spring 1996'!E81+'Fall 1995'!E81</f>
        <v>1620</v>
      </c>
      <c r="F81" s="1">
        <f>+'Spring 1996'!F81+'Fall 1995'!F81</f>
        <v>6000</v>
      </c>
      <c r="G81" s="1">
        <f>+'Spring 1996'!G81+'Fall 1995'!G81</f>
        <v>0</v>
      </c>
      <c r="H81" s="1">
        <f>+'Spring 1996'!H81+'Fall 1995'!H81</f>
        <v>0</v>
      </c>
      <c r="I81" s="1">
        <f>+'Spring 1996'!I81+'Fall 1995'!I81</f>
        <v>0</v>
      </c>
      <c r="J81" s="1">
        <f>+'Spring 1996'!J81+'Fall 1995'!J81</f>
        <v>140616</v>
      </c>
      <c r="K81" s="1">
        <f>+'Spring 1996'!K81+'Fall 1995'!K81</f>
        <v>0</v>
      </c>
      <c r="L81" s="1">
        <f>+'Spring 1996'!L81+'Fall 1995'!L81</f>
        <v>0</v>
      </c>
      <c r="M81" s="1">
        <f>+'Spring 1996'!M81+'Fall 1995'!M81</f>
        <v>135879</v>
      </c>
    </row>
    <row r="82" spans="1:13" ht="12.75">
      <c r="A82" s="2" t="s">
        <v>147</v>
      </c>
      <c r="B82" s="2" t="s">
        <v>148</v>
      </c>
      <c r="C82" s="1">
        <f>+'Spring 1996'!C82+'Fall 1995'!C82</f>
        <v>0</v>
      </c>
      <c r="D82" s="1">
        <f>+'Spring 1996'!D82+'Fall 1995'!D82</f>
        <v>0</v>
      </c>
      <c r="E82" s="1">
        <f>+'Spring 1996'!E82+'Fall 1995'!E82</f>
        <v>0</v>
      </c>
      <c r="F82" s="1">
        <f>+'Spring 1996'!F82+'Fall 1995'!F82</f>
        <v>0</v>
      </c>
      <c r="G82" s="1">
        <f>+'Spring 1996'!G82+'Fall 1995'!G82</f>
        <v>0</v>
      </c>
      <c r="H82" s="1">
        <f>+'Spring 1996'!H82+'Fall 1995'!H82</f>
        <v>0</v>
      </c>
      <c r="I82" s="1">
        <f>+'Spring 1996'!I82+'Fall 1995'!I82</f>
        <v>0</v>
      </c>
      <c r="J82" s="1">
        <f>+'Spring 1996'!J82+'Fall 1995'!J82</f>
        <v>274238</v>
      </c>
      <c r="K82" s="1">
        <f>+'Spring 1996'!K82+'Fall 1995'!K82</f>
        <v>0</v>
      </c>
      <c r="L82" s="1">
        <f>+'Spring 1996'!L82+'Fall 1995'!L82</f>
        <v>0</v>
      </c>
      <c r="M82" s="1">
        <f>+'Spring 1996'!M82+'Fall 1995'!M82</f>
        <v>270795</v>
      </c>
    </row>
    <row r="83" spans="1:13" ht="12.75">
      <c r="A83" s="2" t="s">
        <v>149</v>
      </c>
      <c r="B83" s="2" t="s">
        <v>150</v>
      </c>
      <c r="C83" s="1">
        <f>+'Spring 1996'!C83+'Fall 1995'!C83</f>
        <v>36136</v>
      </c>
      <c r="D83" s="1">
        <f>+'Spring 1996'!D83+'Fall 1995'!D83</f>
        <v>4250</v>
      </c>
      <c r="E83" s="1">
        <f>+'Spring 1996'!E83+'Fall 1995'!E83</f>
        <v>0</v>
      </c>
      <c r="F83" s="1">
        <f>+'Spring 1996'!F83+'Fall 1995'!F83</f>
        <v>0</v>
      </c>
      <c r="G83" s="1">
        <f>+'Spring 1996'!G83+'Fall 1995'!G83</f>
        <v>0</v>
      </c>
      <c r="H83" s="1">
        <f>+'Spring 1996'!H83+'Fall 1995'!H83</f>
        <v>0</v>
      </c>
      <c r="I83" s="1">
        <f>+'Spring 1996'!I83+'Fall 1995'!I83</f>
        <v>0</v>
      </c>
      <c r="J83" s="1">
        <f>+'Spring 1996'!J83+'Fall 1995'!J83</f>
        <v>328402</v>
      </c>
      <c r="K83" s="1">
        <f>+'Spring 1996'!K83+'Fall 1995'!K83</f>
        <v>19541</v>
      </c>
      <c r="L83" s="1">
        <f>+'Spring 1996'!L83+'Fall 1995'!L83</f>
        <v>0</v>
      </c>
      <c r="M83" s="1">
        <f>+'Spring 1996'!M83+'Fall 1995'!M83</f>
        <v>306058</v>
      </c>
    </row>
    <row r="84" spans="1:13" ht="12.75">
      <c r="A84" s="2" t="s">
        <v>151</v>
      </c>
      <c r="B84" s="2" t="s">
        <v>152</v>
      </c>
      <c r="C84" s="1">
        <f>+'Spring 1996'!C84+'Fall 1995'!C84</f>
        <v>49172</v>
      </c>
      <c r="D84" s="1">
        <f>+'Spring 1996'!D84+'Fall 1995'!D84</f>
        <v>0</v>
      </c>
      <c r="E84" s="1">
        <f>+'Spring 1996'!E84+'Fall 1995'!E84</f>
        <v>0</v>
      </c>
      <c r="F84" s="1">
        <f>+'Spring 1996'!F84+'Fall 1995'!F84</f>
        <v>0</v>
      </c>
      <c r="G84" s="1">
        <f>+'Spring 1996'!G84+'Fall 1995'!G84</f>
        <v>0</v>
      </c>
      <c r="H84" s="1">
        <f>+'Spring 1996'!H84+'Fall 1995'!H84</f>
        <v>0</v>
      </c>
      <c r="I84" s="1">
        <f>+'Spring 1996'!I84+'Fall 1995'!I84</f>
        <v>0</v>
      </c>
      <c r="J84" s="1">
        <f>+'Spring 1996'!J84+'Fall 1995'!J84</f>
        <v>161250</v>
      </c>
      <c r="K84" s="1">
        <f>+'Spring 1996'!K84+'Fall 1995'!K84</f>
        <v>0</v>
      </c>
      <c r="L84" s="1">
        <f>+'Spring 1996'!L84+'Fall 1995'!L84</f>
        <v>0</v>
      </c>
      <c r="M84" s="1">
        <f>+'Spring 1996'!M84+'Fall 1995'!M84</f>
        <v>161250</v>
      </c>
    </row>
    <row r="85" spans="1:13" ht="12.75">
      <c r="A85" s="2" t="s">
        <v>153</v>
      </c>
      <c r="B85" s="2" t="s">
        <v>154</v>
      </c>
      <c r="C85" s="1">
        <f>+'Spring 1996'!C85+'Fall 1995'!C85</f>
        <v>22000</v>
      </c>
      <c r="D85" s="1">
        <f>+'Spring 1996'!D85+'Fall 1995'!D85</f>
        <v>0</v>
      </c>
      <c r="E85" s="1">
        <f>+'Spring 1996'!E85+'Fall 1995'!E85</f>
        <v>0</v>
      </c>
      <c r="F85" s="1">
        <f>+'Spring 1996'!F85+'Fall 1995'!F85</f>
        <v>0</v>
      </c>
      <c r="G85" s="1">
        <f>+'Spring 1996'!G85+'Fall 1995'!G85</f>
        <v>0</v>
      </c>
      <c r="H85" s="1">
        <f>+'Spring 1996'!H85+'Fall 1995'!H85</f>
        <v>0</v>
      </c>
      <c r="I85" s="1">
        <f>+'Spring 1996'!I85+'Fall 1995'!I85</f>
        <v>0</v>
      </c>
      <c r="J85" s="1">
        <f>+'Spring 1996'!J85+'Fall 1995'!J85</f>
        <v>253357</v>
      </c>
      <c r="K85" s="1">
        <f>+'Spring 1996'!K85+'Fall 1995'!K85</f>
        <v>0</v>
      </c>
      <c r="L85" s="1">
        <f>+'Spring 1996'!L85+'Fall 1995'!L85</f>
        <v>0</v>
      </c>
      <c r="M85" s="1">
        <f>+'Spring 1996'!M85+'Fall 1995'!M85</f>
        <v>243621</v>
      </c>
    </row>
    <row r="86" spans="1:13" ht="12.75">
      <c r="A86" s="2" t="s">
        <v>155</v>
      </c>
      <c r="B86" s="2" t="s">
        <v>156</v>
      </c>
      <c r="C86" s="1">
        <f>+'Spring 1996'!C86+'Fall 1995'!C86</f>
        <v>2458339</v>
      </c>
      <c r="D86" s="1">
        <f>+'Spring 1996'!D86+'Fall 1995'!D86</f>
        <v>1500</v>
      </c>
      <c r="E86" s="1">
        <f>+'Spring 1996'!E86+'Fall 1995'!E86</f>
        <v>105927</v>
      </c>
      <c r="F86" s="1">
        <f>+'Spring 1996'!F86+'Fall 1995'!F86</f>
        <v>500</v>
      </c>
      <c r="G86" s="1">
        <f>+'Spring 1996'!G86+'Fall 1995'!G86</f>
        <v>0</v>
      </c>
      <c r="H86" s="1">
        <f>+'Spring 1996'!H86+'Fall 1995'!H86</f>
        <v>0</v>
      </c>
      <c r="I86" s="1">
        <f>+'Spring 1996'!I86+'Fall 1995'!I86</f>
        <v>0</v>
      </c>
      <c r="J86" s="1">
        <f>+'Spring 1996'!J86+'Fall 1995'!J86</f>
        <v>810134</v>
      </c>
      <c r="K86" s="1">
        <f>+'Spring 1996'!K86+'Fall 1995'!K86</f>
        <v>0</v>
      </c>
      <c r="L86" s="1">
        <f>+'Spring 1996'!L86+'Fall 1995'!L86</f>
        <v>0</v>
      </c>
      <c r="M86" s="1">
        <f>+'Spring 1996'!M86+'Fall 1995'!M86</f>
        <v>806218</v>
      </c>
    </row>
    <row r="87" spans="1:13" ht="12.75">
      <c r="A87" s="2" t="s">
        <v>157</v>
      </c>
      <c r="B87" s="2" t="s">
        <v>158</v>
      </c>
      <c r="C87" s="1">
        <f>+'Spring 1996'!C87+'Fall 1995'!C87</f>
        <v>0</v>
      </c>
      <c r="D87" s="1">
        <f>+'Spring 1996'!D87+'Fall 1995'!D87</f>
        <v>0</v>
      </c>
      <c r="E87" s="1">
        <f>+'Spring 1996'!E87+'Fall 1995'!E87</f>
        <v>0</v>
      </c>
      <c r="F87" s="1">
        <f>+'Spring 1996'!F87+'Fall 1995'!F87</f>
        <v>0</v>
      </c>
      <c r="G87" s="1">
        <f>+'Spring 1996'!G87+'Fall 1995'!G87</f>
        <v>0</v>
      </c>
      <c r="H87" s="1">
        <f>+'Spring 1996'!H87+'Fall 1995'!H87</f>
        <v>0</v>
      </c>
      <c r="I87" s="1">
        <f>+'Spring 1996'!I87+'Fall 1995'!I87</f>
        <v>0</v>
      </c>
      <c r="J87" s="1">
        <f>+'Spring 1996'!J87+'Fall 1995'!J87</f>
        <v>480711</v>
      </c>
      <c r="K87" s="1">
        <f>+'Spring 1996'!K87+'Fall 1995'!K87</f>
        <v>0</v>
      </c>
      <c r="L87" s="1">
        <f>+'Spring 1996'!L87+'Fall 1995'!L87</f>
        <v>0</v>
      </c>
      <c r="M87" s="1">
        <f>+'Spring 1996'!M87+'Fall 1995'!M87</f>
        <v>351999</v>
      </c>
    </row>
    <row r="88" spans="1:13" ht="12.75">
      <c r="A88" s="2" t="s">
        <v>159</v>
      </c>
      <c r="B88" s="2" t="s">
        <v>160</v>
      </c>
      <c r="C88" s="1">
        <f>+'Spring 1996'!C88+'Fall 1995'!C88</f>
        <v>292200</v>
      </c>
      <c r="D88" s="1">
        <f>+'Spring 1996'!D88+'Fall 1995'!D88</f>
        <v>41377</v>
      </c>
      <c r="E88" s="1">
        <f>+'Spring 1996'!E88+'Fall 1995'!E88</f>
        <v>14155</v>
      </c>
      <c r="F88" s="1">
        <f>+'Spring 1996'!F88+'Fall 1995'!F88</f>
        <v>0</v>
      </c>
      <c r="G88" s="1">
        <f>+'Spring 1996'!G88+'Fall 1995'!G88</f>
        <v>0</v>
      </c>
      <c r="H88" s="1">
        <f>+'Spring 1996'!H88+'Fall 1995'!H88</f>
        <v>0</v>
      </c>
      <c r="I88" s="1">
        <f>+'Spring 1996'!I88+'Fall 1995'!I88</f>
        <v>0</v>
      </c>
      <c r="J88" s="1">
        <f>+'Spring 1996'!J88+'Fall 1995'!J88</f>
        <v>0</v>
      </c>
      <c r="K88" s="1">
        <f>+'Spring 1996'!K88+'Fall 1995'!K88</f>
        <v>0</v>
      </c>
      <c r="L88" s="1">
        <f>+'Spring 1996'!L88+'Fall 1995'!L88</f>
        <v>0</v>
      </c>
      <c r="M88" s="1">
        <f>+'Spring 1996'!M88+'Fall 1995'!M88</f>
        <v>0</v>
      </c>
    </row>
    <row r="89" spans="1:13" ht="12.75">
      <c r="A89" s="2" t="s">
        <v>161</v>
      </c>
      <c r="B89" s="2" t="s">
        <v>162</v>
      </c>
      <c r="C89" s="1">
        <f>+'Spring 1996'!C89+'Fall 1995'!C89</f>
        <v>3000</v>
      </c>
      <c r="D89" s="1">
        <f>+'Spring 1996'!D89+'Fall 1995'!D89</f>
        <v>500</v>
      </c>
      <c r="E89" s="1">
        <f>+'Spring 1996'!E89+'Fall 1995'!E89</f>
        <v>0</v>
      </c>
      <c r="F89" s="1">
        <f>+'Spring 1996'!F89+'Fall 1995'!F89</f>
        <v>0</v>
      </c>
      <c r="G89" s="1">
        <f>+'Spring 1996'!G89+'Fall 1995'!G89</f>
        <v>0</v>
      </c>
      <c r="H89" s="1">
        <f>+'Spring 1996'!H89+'Fall 1995'!H89</f>
        <v>0</v>
      </c>
      <c r="I89" s="1">
        <f>+'Spring 1996'!I89+'Fall 1995'!I89</f>
        <v>0</v>
      </c>
      <c r="J89" s="1">
        <f>+'Spring 1996'!J89+'Fall 1995'!J89</f>
        <v>263125</v>
      </c>
      <c r="K89" s="1">
        <f>+'Spring 1996'!K89+'Fall 1995'!K89</f>
        <v>19292</v>
      </c>
      <c r="L89" s="1">
        <f>+'Spring 1996'!L89+'Fall 1995'!L89</f>
        <v>0</v>
      </c>
      <c r="M89" s="1">
        <f>+'Spring 1996'!M89+'Fall 1995'!M89</f>
        <v>273182</v>
      </c>
    </row>
    <row r="90" spans="1:13" ht="12.75">
      <c r="A90" s="2" t="s">
        <v>163</v>
      </c>
      <c r="B90" s="2" t="s">
        <v>164</v>
      </c>
      <c r="C90" s="1">
        <f>+'Spring 1996'!C90+'Fall 1995'!C90</f>
        <v>174452</v>
      </c>
      <c r="D90" s="1">
        <f>+'Spring 1996'!D90+'Fall 1995'!D90</f>
        <v>0</v>
      </c>
      <c r="E90" s="1">
        <f>+'Spring 1996'!E90+'Fall 1995'!E90</f>
        <v>4750</v>
      </c>
      <c r="F90" s="1">
        <f>+'Spring 1996'!F90+'Fall 1995'!F90</f>
        <v>0</v>
      </c>
      <c r="G90" s="1">
        <f>+'Spring 1996'!G90+'Fall 1995'!G90</f>
        <v>0</v>
      </c>
      <c r="H90" s="1">
        <f>+'Spring 1996'!H90+'Fall 1995'!H90</f>
        <v>0</v>
      </c>
      <c r="I90" s="1">
        <f>+'Spring 1996'!I90+'Fall 1995'!I90</f>
        <v>0</v>
      </c>
      <c r="J90" s="1">
        <f>+'Spring 1996'!J90+'Fall 1995'!J90</f>
        <v>305516</v>
      </c>
      <c r="K90" s="1">
        <f>+'Spring 1996'!K90+'Fall 1995'!K90</f>
        <v>0</v>
      </c>
      <c r="L90" s="1">
        <f>+'Spring 1996'!L90+'Fall 1995'!L90</f>
        <v>0</v>
      </c>
      <c r="M90" s="1">
        <f>+'Spring 1996'!M90+'Fall 1995'!M90</f>
        <v>302096</v>
      </c>
    </row>
    <row r="91" spans="1:13" ht="12.75">
      <c r="A91" s="2" t="s">
        <v>165</v>
      </c>
      <c r="B91" s="2" t="s">
        <v>166</v>
      </c>
      <c r="C91" s="1">
        <f>+'Spring 1996'!C91+'Fall 1995'!C91</f>
        <v>98844</v>
      </c>
      <c r="D91" s="1">
        <f>+'Spring 1996'!D91+'Fall 1995'!D91</f>
        <v>0</v>
      </c>
      <c r="E91" s="1">
        <f>+'Spring 1996'!E91+'Fall 1995'!E91</f>
        <v>4500</v>
      </c>
      <c r="F91" s="1">
        <f>+'Spring 1996'!F91+'Fall 1995'!F91</f>
        <v>0</v>
      </c>
      <c r="G91" s="1">
        <f>+'Spring 1996'!G91+'Fall 1995'!G91</f>
        <v>0</v>
      </c>
      <c r="H91" s="1">
        <f>+'Spring 1996'!H91+'Fall 1995'!H91</f>
        <v>0</v>
      </c>
      <c r="I91" s="1">
        <f>+'Spring 1996'!I91+'Fall 1995'!I91</f>
        <v>0</v>
      </c>
      <c r="J91" s="1">
        <f>+'Spring 1996'!J91+'Fall 1995'!J91</f>
        <v>217956</v>
      </c>
      <c r="K91" s="1">
        <f>+'Spring 1996'!K91+'Fall 1995'!K91</f>
        <v>0</v>
      </c>
      <c r="L91" s="1">
        <f>+'Spring 1996'!L91+'Fall 1995'!L91</f>
        <v>0</v>
      </c>
      <c r="M91" s="1">
        <f>+'Spring 1996'!M91+'Fall 1995'!M91</f>
        <v>202497</v>
      </c>
    </row>
    <row r="92" spans="1:13" ht="12.75">
      <c r="A92" s="2" t="s">
        <v>167</v>
      </c>
      <c r="B92" s="2" t="s">
        <v>168</v>
      </c>
      <c r="C92" s="1">
        <f>+'Spring 1996'!C92+'Fall 1995'!C92</f>
        <v>108086</v>
      </c>
      <c r="D92" s="1">
        <f>+'Spring 1996'!D92+'Fall 1995'!D92</f>
        <v>0</v>
      </c>
      <c r="E92" s="1">
        <f>+'Spring 1996'!E92+'Fall 1995'!E92</f>
        <v>6270</v>
      </c>
      <c r="F92" s="1">
        <f>+'Spring 1996'!F92+'Fall 1995'!F92</f>
        <v>3000</v>
      </c>
      <c r="G92" s="1">
        <f>+'Spring 1996'!G92+'Fall 1995'!G92</f>
        <v>0</v>
      </c>
      <c r="H92" s="1">
        <f>+'Spring 1996'!H92+'Fall 1995'!H92</f>
        <v>0</v>
      </c>
      <c r="I92" s="1">
        <f>+'Spring 1996'!I92+'Fall 1995'!I92</f>
        <v>0</v>
      </c>
      <c r="J92" s="1">
        <f>+'Spring 1996'!J92+'Fall 1995'!J92</f>
        <v>281903</v>
      </c>
      <c r="K92" s="1">
        <f>+'Spring 1996'!K92+'Fall 1995'!K92</f>
        <v>0</v>
      </c>
      <c r="L92" s="1">
        <f>+'Spring 1996'!L92+'Fall 1995'!L92</f>
        <v>0</v>
      </c>
      <c r="M92" s="1">
        <f>+'Spring 1996'!M92+'Fall 1995'!M92</f>
        <v>257648</v>
      </c>
    </row>
    <row r="93" spans="1:13" ht="12.75">
      <c r="A93" s="2" t="s">
        <v>169</v>
      </c>
      <c r="B93" s="2" t="s">
        <v>170</v>
      </c>
      <c r="C93" s="1">
        <f>+'Spring 1996'!C93+'Fall 1995'!C93</f>
        <v>39250</v>
      </c>
      <c r="D93" s="1">
        <f>+'Spring 1996'!D93+'Fall 1995'!D93</f>
        <v>0</v>
      </c>
      <c r="E93" s="1">
        <f>+'Spring 1996'!E93+'Fall 1995'!E93</f>
        <v>4110</v>
      </c>
      <c r="F93" s="1">
        <f>+'Spring 1996'!F93+'Fall 1995'!F93</f>
        <v>0</v>
      </c>
      <c r="G93" s="1">
        <f>+'Spring 1996'!G93+'Fall 1995'!G93</f>
        <v>0</v>
      </c>
      <c r="H93" s="1">
        <f>+'Spring 1996'!H93+'Fall 1995'!H93</f>
        <v>0</v>
      </c>
      <c r="I93" s="1">
        <f>+'Spring 1996'!I93+'Fall 1995'!I93</f>
        <v>0</v>
      </c>
      <c r="J93" s="1">
        <f>+'Spring 1996'!J93+'Fall 1995'!J93</f>
        <v>0</v>
      </c>
      <c r="K93" s="1">
        <f>+'Spring 1996'!K93+'Fall 1995'!K93</f>
        <v>0</v>
      </c>
      <c r="L93" s="1">
        <f>+'Spring 1996'!L93+'Fall 1995'!L93</f>
        <v>0</v>
      </c>
      <c r="M93" s="1">
        <f>+'Spring 1996'!M93+'Fall 1995'!M93</f>
        <v>0</v>
      </c>
    </row>
    <row r="94" spans="1:13" ht="12.75">
      <c r="A94" s="2" t="s">
        <v>171</v>
      </c>
      <c r="B94" s="2" t="s">
        <v>172</v>
      </c>
      <c r="C94" s="1">
        <f>+'Spring 1996'!C94+'Fall 1995'!C94</f>
        <v>86630</v>
      </c>
      <c r="D94" s="1">
        <f>+'Spring 1996'!D94+'Fall 1995'!D94</f>
        <v>0</v>
      </c>
      <c r="E94" s="1">
        <f>+'Spring 1996'!E94+'Fall 1995'!E94</f>
        <v>1500</v>
      </c>
      <c r="F94" s="1">
        <f>+'Spring 1996'!F94+'Fall 1995'!F94</f>
        <v>0</v>
      </c>
      <c r="G94" s="1">
        <f>+'Spring 1996'!G94+'Fall 1995'!G94</f>
        <v>0</v>
      </c>
      <c r="H94" s="1">
        <f>+'Spring 1996'!H94+'Fall 1995'!H94</f>
        <v>0</v>
      </c>
      <c r="I94" s="1">
        <f>+'Spring 1996'!I94+'Fall 1995'!I94</f>
        <v>0</v>
      </c>
      <c r="J94" s="1">
        <f>+'Spring 1996'!J94+'Fall 1995'!J94</f>
        <v>230987</v>
      </c>
      <c r="K94" s="1">
        <f>+'Spring 1996'!K94+'Fall 1995'!K94</f>
        <v>0</v>
      </c>
      <c r="L94" s="1">
        <f>+'Spring 1996'!L94+'Fall 1995'!L94</f>
        <v>0</v>
      </c>
      <c r="M94" s="1">
        <f>+'Spring 1996'!M94+'Fall 1995'!M94</f>
        <v>208391</v>
      </c>
    </row>
    <row r="95" spans="1:13" ht="12.75">
      <c r="A95" s="2" t="s">
        <v>173</v>
      </c>
      <c r="B95" s="2" t="s">
        <v>174</v>
      </c>
      <c r="C95" s="1">
        <f>+'Spring 1996'!C95+'Fall 1995'!C95</f>
        <v>1561712</v>
      </c>
      <c r="D95" s="1">
        <f>+'Spring 1996'!D95+'Fall 1995'!D95</f>
        <v>500</v>
      </c>
      <c r="E95" s="1">
        <f>+'Spring 1996'!E95+'Fall 1995'!E95</f>
        <v>72145</v>
      </c>
      <c r="F95" s="1">
        <f>+'Spring 1996'!F95+'Fall 1995'!F95</f>
        <v>0</v>
      </c>
      <c r="G95" s="1">
        <f>+'Spring 1996'!G95+'Fall 1995'!G95</f>
        <v>0</v>
      </c>
      <c r="H95" s="1">
        <f>+'Spring 1996'!H95+'Fall 1995'!H95</f>
        <v>0</v>
      </c>
      <c r="I95" s="1">
        <f>+'Spring 1996'!I95+'Fall 1995'!I95</f>
        <v>0</v>
      </c>
      <c r="J95" s="1">
        <f>+'Spring 1996'!J95+'Fall 1995'!J95</f>
        <v>767692</v>
      </c>
      <c r="K95" s="1">
        <f>+'Spring 1996'!K95+'Fall 1995'!K95</f>
        <v>0</v>
      </c>
      <c r="L95" s="1">
        <f>+'Spring 1996'!L95+'Fall 1995'!L95</f>
        <v>0</v>
      </c>
      <c r="M95" s="1">
        <f>+'Spring 1996'!M95+'Fall 1995'!M95</f>
        <v>676294</v>
      </c>
    </row>
    <row r="96" spans="1:13" ht="12.75">
      <c r="A96" s="2" t="s">
        <v>175</v>
      </c>
      <c r="B96" s="2" t="s">
        <v>176</v>
      </c>
      <c r="C96" s="1">
        <f>+'Spring 1996'!C96+'Fall 1995'!C96</f>
        <v>83438</v>
      </c>
      <c r="D96" s="1">
        <f>+'Spring 1996'!D96+'Fall 1995'!D96</f>
        <v>0</v>
      </c>
      <c r="E96" s="1">
        <f>+'Spring 1996'!E96+'Fall 1995'!E96</f>
        <v>5524</v>
      </c>
      <c r="F96" s="1">
        <f>+'Spring 1996'!F96+'Fall 1995'!F96</f>
        <v>0</v>
      </c>
      <c r="G96" s="1">
        <f>+'Spring 1996'!G96+'Fall 1995'!G96</f>
        <v>0</v>
      </c>
      <c r="H96" s="1">
        <f>+'Spring 1996'!H96+'Fall 1995'!H96</f>
        <v>0</v>
      </c>
      <c r="I96" s="1">
        <f>+'Spring 1996'!I96+'Fall 1995'!I96</f>
        <v>0</v>
      </c>
      <c r="J96" s="1">
        <f>+'Spring 1996'!J96+'Fall 1995'!J96</f>
        <v>597190</v>
      </c>
      <c r="K96" s="1">
        <f>+'Spring 1996'!K96+'Fall 1995'!K96</f>
        <v>0</v>
      </c>
      <c r="L96" s="1">
        <f>+'Spring 1996'!L96+'Fall 1995'!L96</f>
        <v>0</v>
      </c>
      <c r="M96" s="1">
        <f>+'Spring 1996'!M96+'Fall 1995'!M96</f>
        <v>500501</v>
      </c>
    </row>
    <row r="97" spans="1:13" ht="12.75">
      <c r="A97" s="2" t="s">
        <v>177</v>
      </c>
      <c r="B97" s="2" t="s">
        <v>178</v>
      </c>
      <c r="C97" s="1">
        <f>+'Spring 1996'!C97+'Fall 1995'!C97</f>
        <v>4646260</v>
      </c>
      <c r="D97" s="1">
        <f>+'Spring 1996'!D97+'Fall 1995'!D97</f>
        <v>700766</v>
      </c>
      <c r="E97" s="1">
        <f>+'Spring 1996'!E97+'Fall 1995'!E97</f>
        <v>318216</v>
      </c>
      <c r="F97" s="1">
        <f>+'Spring 1996'!F97+'Fall 1995'!F97</f>
        <v>3500</v>
      </c>
      <c r="G97" s="1">
        <f>+'Spring 1996'!G97+'Fall 1995'!G97</f>
        <v>0</v>
      </c>
      <c r="H97" s="1">
        <f>+'Spring 1996'!H97+'Fall 1995'!H97</f>
        <v>0</v>
      </c>
      <c r="I97" s="1">
        <f>+'Spring 1996'!I97+'Fall 1995'!I97</f>
        <v>0</v>
      </c>
      <c r="J97" s="1">
        <f>+'Spring 1996'!J97+'Fall 1995'!J97</f>
        <v>1337552</v>
      </c>
      <c r="K97" s="1">
        <f>+'Spring 1996'!K97+'Fall 1995'!K97</f>
        <v>99132</v>
      </c>
      <c r="L97" s="1">
        <f>+'Spring 1996'!L97+'Fall 1995'!L97</f>
        <v>0</v>
      </c>
      <c r="M97" s="1">
        <f>+'Spring 1996'!M97+'Fall 1995'!M97</f>
        <v>1177262</v>
      </c>
    </row>
    <row r="98" spans="1:13" ht="12.75">
      <c r="A98" s="2" t="s">
        <v>179</v>
      </c>
      <c r="B98" s="2" t="s">
        <v>180</v>
      </c>
      <c r="C98" s="1">
        <f>+'Spring 1996'!C98+'Fall 1995'!C98</f>
        <v>1506693</v>
      </c>
      <c r="D98" s="1">
        <f>+'Spring 1996'!D98+'Fall 1995'!D98</f>
        <v>95669</v>
      </c>
      <c r="E98" s="1">
        <f>+'Spring 1996'!E98+'Fall 1995'!E98</f>
        <v>102072</v>
      </c>
      <c r="F98" s="1">
        <f>+'Spring 1996'!F98+'Fall 1995'!F98</f>
        <v>1000</v>
      </c>
      <c r="G98" s="1">
        <f>+'Spring 1996'!G98+'Fall 1995'!G98</f>
        <v>0</v>
      </c>
      <c r="H98" s="1">
        <f>+'Spring 1996'!H98+'Fall 1995'!H98</f>
        <v>0</v>
      </c>
      <c r="I98" s="1">
        <f>+'Spring 1996'!I98+'Fall 1995'!I98</f>
        <v>0</v>
      </c>
      <c r="J98" s="1">
        <f>+'Spring 1996'!J98+'Fall 1995'!J98</f>
        <v>1593341</v>
      </c>
      <c r="K98" s="1">
        <f>+'Spring 1996'!K98+'Fall 1995'!K98</f>
        <v>0</v>
      </c>
      <c r="L98" s="1">
        <f>+'Spring 1996'!L98+'Fall 1995'!L98</f>
        <v>0</v>
      </c>
      <c r="M98" s="1">
        <f>+'Spring 1996'!M98+'Fall 1995'!M98</f>
        <v>1305320</v>
      </c>
    </row>
    <row r="99" spans="1:13" ht="12.75">
      <c r="A99" s="2" t="s">
        <v>181</v>
      </c>
      <c r="B99" s="2" t="s">
        <v>182</v>
      </c>
      <c r="C99" s="1">
        <f>+'Spring 1996'!C99+'Fall 1995'!C99</f>
        <v>405415</v>
      </c>
      <c r="D99" s="1">
        <f>+'Spring 1996'!D99+'Fall 1995'!D99</f>
        <v>59501</v>
      </c>
      <c r="E99" s="1">
        <f>+'Spring 1996'!E99+'Fall 1995'!E99</f>
        <v>17632</v>
      </c>
      <c r="F99" s="1">
        <f>+'Spring 1996'!F99+'Fall 1995'!F99</f>
        <v>3500</v>
      </c>
      <c r="G99" s="1">
        <f>+'Spring 1996'!G99+'Fall 1995'!G99</f>
        <v>0</v>
      </c>
      <c r="H99" s="1">
        <f>+'Spring 1996'!H99+'Fall 1995'!H99</f>
        <v>0</v>
      </c>
      <c r="I99" s="1">
        <f>+'Spring 1996'!I99+'Fall 1995'!I99</f>
        <v>0</v>
      </c>
      <c r="J99" s="1">
        <f>+'Spring 1996'!J99+'Fall 1995'!J99</f>
        <v>496967</v>
      </c>
      <c r="K99" s="1">
        <f>+'Spring 1996'!K99+'Fall 1995'!K99</f>
        <v>35459</v>
      </c>
      <c r="L99" s="1">
        <f>+'Spring 1996'!L99+'Fall 1995'!L99</f>
        <v>0</v>
      </c>
      <c r="M99" s="1">
        <f>+'Spring 1996'!M99+'Fall 1995'!M99</f>
        <v>460255</v>
      </c>
    </row>
    <row r="100" spans="1:13" ht="12.75">
      <c r="A100" s="2" t="s">
        <v>183</v>
      </c>
      <c r="B100" s="2" t="s">
        <v>184</v>
      </c>
      <c r="C100" s="1">
        <f>+'Spring 1996'!C100+'Fall 1995'!C100</f>
        <v>225866</v>
      </c>
      <c r="D100" s="1">
        <f>+'Spring 1996'!D100+'Fall 1995'!D100</f>
        <v>0</v>
      </c>
      <c r="E100" s="1">
        <f>+'Spring 1996'!E100+'Fall 1995'!E100</f>
        <v>6000</v>
      </c>
      <c r="F100" s="1">
        <f>+'Spring 1996'!F100+'Fall 1995'!F100</f>
        <v>0</v>
      </c>
      <c r="G100" s="1">
        <f>+'Spring 1996'!G100+'Fall 1995'!G100</f>
        <v>0</v>
      </c>
      <c r="H100" s="1">
        <f>+'Spring 1996'!H100+'Fall 1995'!H100</f>
        <v>0</v>
      </c>
      <c r="I100" s="1">
        <f>+'Spring 1996'!I100+'Fall 1995'!I100</f>
        <v>0</v>
      </c>
      <c r="J100" s="1">
        <f>+'Spring 1996'!J100+'Fall 1995'!J100</f>
        <v>282718</v>
      </c>
      <c r="K100" s="1">
        <f>+'Spring 1996'!K100+'Fall 1995'!K100</f>
        <v>0</v>
      </c>
      <c r="L100" s="1">
        <f>+'Spring 1996'!L100+'Fall 1995'!L100</f>
        <v>0</v>
      </c>
      <c r="M100" s="1">
        <f>+'Spring 1996'!M100+'Fall 1995'!M100</f>
        <v>269117</v>
      </c>
    </row>
    <row r="101" spans="1:13" ht="12.75">
      <c r="A101" s="2" t="s">
        <v>185</v>
      </c>
      <c r="B101" s="2" t="s">
        <v>186</v>
      </c>
      <c r="C101" s="1">
        <f>+'Spring 1996'!C101+'Fall 1995'!C101</f>
        <v>792213</v>
      </c>
      <c r="D101" s="1">
        <f>+'Spring 1996'!D101+'Fall 1995'!D101</f>
        <v>117003</v>
      </c>
      <c r="E101" s="1">
        <f>+'Spring 1996'!E101+'Fall 1995'!E101</f>
        <v>36120</v>
      </c>
      <c r="F101" s="1">
        <f>+'Spring 1996'!F101+'Fall 1995'!F101</f>
        <v>0</v>
      </c>
      <c r="G101" s="1">
        <f>+'Spring 1996'!G101+'Fall 1995'!G101</f>
        <v>0</v>
      </c>
      <c r="H101" s="1">
        <f>+'Spring 1996'!H101+'Fall 1995'!H101</f>
        <v>0</v>
      </c>
      <c r="I101" s="1">
        <f>+'Spring 1996'!I101+'Fall 1995'!I101</f>
        <v>0</v>
      </c>
      <c r="J101" s="1">
        <f>+'Spring 1996'!J101+'Fall 1995'!J101</f>
        <v>335997</v>
      </c>
      <c r="K101" s="1">
        <f>+'Spring 1996'!K101+'Fall 1995'!K101</f>
        <v>23250</v>
      </c>
      <c r="L101" s="1">
        <f>+'Spring 1996'!L101+'Fall 1995'!L101</f>
        <v>0</v>
      </c>
      <c r="M101" s="1">
        <f>+'Spring 1996'!M101+'Fall 1995'!M101</f>
        <v>319343</v>
      </c>
    </row>
    <row r="102" spans="1:13" ht="12.75">
      <c r="A102" s="2" t="s">
        <v>187</v>
      </c>
      <c r="B102" s="2" t="s">
        <v>188</v>
      </c>
      <c r="C102" s="1">
        <f>+'Spring 1996'!C102+'Fall 1995'!C102</f>
        <v>1617821</v>
      </c>
      <c r="D102" s="1">
        <f>+'Spring 1996'!D102+'Fall 1995'!D102</f>
        <v>250</v>
      </c>
      <c r="E102" s="1">
        <f>+'Spring 1996'!E102+'Fall 1995'!E102</f>
        <v>78479</v>
      </c>
      <c r="F102" s="1">
        <f>+'Spring 1996'!F102+'Fall 1995'!F102</f>
        <v>0</v>
      </c>
      <c r="G102" s="1">
        <f>+'Spring 1996'!G102+'Fall 1995'!G102</f>
        <v>0</v>
      </c>
      <c r="H102" s="1">
        <f>+'Spring 1996'!H102+'Fall 1995'!H102</f>
        <v>0</v>
      </c>
      <c r="I102" s="1">
        <f>+'Spring 1996'!I102+'Fall 1995'!I102</f>
        <v>0</v>
      </c>
      <c r="J102" s="1">
        <f>+'Spring 1996'!J102+'Fall 1995'!J102</f>
        <v>414329</v>
      </c>
      <c r="K102" s="1">
        <f>+'Spring 1996'!K102+'Fall 1995'!K102</f>
        <v>0</v>
      </c>
      <c r="L102" s="1">
        <f>+'Spring 1996'!L102+'Fall 1995'!L102</f>
        <v>0</v>
      </c>
      <c r="M102" s="1">
        <f>+'Spring 1996'!M102+'Fall 1995'!M102</f>
        <v>406922</v>
      </c>
    </row>
    <row r="103" spans="1:13" ht="12.75">
      <c r="A103" s="2" t="s">
        <v>189</v>
      </c>
      <c r="B103" s="2" t="s">
        <v>190</v>
      </c>
      <c r="C103" s="1">
        <f>+'Spring 1996'!C103+'Fall 1995'!C103</f>
        <v>30172</v>
      </c>
      <c r="D103" s="1">
        <f>+'Spring 1996'!D103+'Fall 1995'!D103</f>
        <v>0</v>
      </c>
      <c r="E103" s="1">
        <f>+'Spring 1996'!E103+'Fall 1995'!E103</f>
        <v>5250</v>
      </c>
      <c r="F103" s="1">
        <f>+'Spring 1996'!F103+'Fall 1995'!F103</f>
        <v>0</v>
      </c>
      <c r="G103" s="1">
        <f>+'Spring 1996'!G103+'Fall 1995'!G103</f>
        <v>0</v>
      </c>
      <c r="H103" s="1">
        <f>+'Spring 1996'!H103+'Fall 1995'!H103</f>
        <v>0</v>
      </c>
      <c r="I103" s="1">
        <f>+'Spring 1996'!I103+'Fall 1995'!I103</f>
        <v>0</v>
      </c>
      <c r="J103" s="1">
        <f>+'Spring 1996'!J103+'Fall 1995'!J103</f>
        <v>41447</v>
      </c>
      <c r="K103" s="1">
        <f>+'Spring 1996'!K103+'Fall 1995'!K103</f>
        <v>0</v>
      </c>
      <c r="L103" s="1">
        <f>+'Spring 1996'!L103+'Fall 1995'!L103</f>
        <v>0</v>
      </c>
      <c r="M103" s="1">
        <f>+'Spring 1996'!M103+'Fall 1995'!M103</f>
        <v>30833</v>
      </c>
    </row>
    <row r="104" spans="1:13" ht="12.75">
      <c r="A104" s="2" t="s">
        <v>191</v>
      </c>
      <c r="B104" s="2" t="s">
        <v>192</v>
      </c>
      <c r="C104" s="1">
        <f>+'Spring 1996'!C104+'Fall 1995'!C104</f>
        <v>4054893</v>
      </c>
      <c r="D104" s="1">
        <f>+'Spring 1996'!D104+'Fall 1995'!D104</f>
        <v>1500</v>
      </c>
      <c r="E104" s="1">
        <f>+'Spring 1996'!E104+'Fall 1995'!E104</f>
        <v>207477</v>
      </c>
      <c r="F104" s="1">
        <f>+'Spring 1996'!F104+'Fall 1995'!F104</f>
        <v>1750</v>
      </c>
      <c r="G104" s="1">
        <f>+'Spring 1996'!G104+'Fall 1995'!G104</f>
        <v>0</v>
      </c>
      <c r="H104" s="1">
        <f>+'Spring 1996'!H104+'Fall 1995'!H104</f>
        <v>0</v>
      </c>
      <c r="I104" s="1">
        <f>+'Spring 1996'!I104+'Fall 1995'!I104</f>
        <v>0</v>
      </c>
      <c r="J104" s="1">
        <f>+'Spring 1996'!J104+'Fall 1995'!J104</f>
        <v>1515785</v>
      </c>
      <c r="K104" s="1">
        <f>+'Spring 1996'!K104+'Fall 1995'!K104</f>
        <v>0</v>
      </c>
      <c r="L104" s="1">
        <f>+'Spring 1996'!L104+'Fall 1995'!L104</f>
        <v>0</v>
      </c>
      <c r="M104" s="1">
        <f>+'Spring 1996'!M104+'Fall 1995'!M104</f>
        <v>1433337</v>
      </c>
    </row>
    <row r="105" spans="1:13" ht="12.75">
      <c r="A105" s="2" t="s">
        <v>193</v>
      </c>
      <c r="B105" s="2" t="s">
        <v>194</v>
      </c>
      <c r="C105" s="1">
        <f>+'Spring 1996'!C105+'Fall 1995'!C105</f>
        <v>25922</v>
      </c>
      <c r="D105" s="1">
        <f>+'Spring 1996'!D105+'Fall 1995'!D105</f>
        <v>0</v>
      </c>
      <c r="E105" s="1">
        <f>+'Spring 1996'!E105+'Fall 1995'!E105</f>
        <v>2924</v>
      </c>
      <c r="F105" s="1">
        <f>+'Spring 1996'!F105+'Fall 1995'!F105</f>
        <v>0</v>
      </c>
      <c r="G105" s="1">
        <f>+'Spring 1996'!G105+'Fall 1995'!G105</f>
        <v>0</v>
      </c>
      <c r="H105" s="1">
        <f>+'Spring 1996'!H105+'Fall 1995'!H105</f>
        <v>0</v>
      </c>
      <c r="I105" s="1">
        <f>+'Spring 1996'!I105+'Fall 1995'!I105</f>
        <v>0</v>
      </c>
      <c r="J105" s="1">
        <f>+'Spring 1996'!J105+'Fall 1995'!J105</f>
        <v>0</v>
      </c>
      <c r="K105" s="1">
        <f>+'Spring 1996'!K105+'Fall 1995'!K105</f>
        <v>0</v>
      </c>
      <c r="L105" s="1">
        <f>+'Spring 1996'!L105+'Fall 1995'!L105</f>
        <v>0</v>
      </c>
      <c r="M105" s="1">
        <f>+'Spring 1996'!M105+'Fall 1995'!M105</f>
        <v>0</v>
      </c>
    </row>
    <row r="106" spans="1:13" ht="12.75">
      <c r="A106" s="2" t="s">
        <v>195</v>
      </c>
      <c r="B106" s="2" t="s">
        <v>196</v>
      </c>
      <c r="C106" s="1">
        <f>+'Spring 1996'!C106+'Fall 1995'!C108</f>
        <v>19500</v>
      </c>
      <c r="D106" s="1">
        <f>+'Spring 1996'!D106+'Fall 1995'!D108</f>
        <v>0</v>
      </c>
      <c r="E106" s="1">
        <f>+'Spring 1996'!E106+'Fall 1995'!E108</f>
        <v>4500</v>
      </c>
      <c r="F106" s="1">
        <f>+'Spring 1996'!F106+'Fall 1995'!F108</f>
        <v>0</v>
      </c>
      <c r="G106" s="1">
        <f>+'Spring 1996'!G106+'Fall 1995'!G108</f>
        <v>0</v>
      </c>
      <c r="H106" s="1">
        <f>+'Spring 1996'!H106+'Fall 1995'!H108</f>
        <v>0</v>
      </c>
      <c r="I106" s="1">
        <f>+'Spring 1996'!I106+'Fall 1995'!I108</f>
        <v>0</v>
      </c>
      <c r="J106" s="1">
        <f>+'Spring 1996'!J106+'Fall 1995'!J108</f>
        <v>129209</v>
      </c>
      <c r="K106" s="1">
        <f>+'Spring 1996'!K106+'Fall 1995'!K108</f>
        <v>0</v>
      </c>
      <c r="L106" s="1">
        <f>+'Spring 1996'!L106+'Fall 1995'!L108</f>
        <v>0</v>
      </c>
      <c r="M106" s="1">
        <f>+'Spring 1996'!M106+'Fall 1995'!M108</f>
        <v>124472</v>
      </c>
    </row>
    <row r="107" spans="1:13" ht="12.75">
      <c r="A107" s="2" t="s">
        <v>197</v>
      </c>
      <c r="B107" s="2" t="s">
        <v>198</v>
      </c>
      <c r="C107" s="1">
        <f>+'Spring 1996'!C107+'Fall 1995'!C109</f>
        <v>1019486</v>
      </c>
      <c r="D107" s="1">
        <f>+'Spring 1996'!D107+'Fall 1995'!D109</f>
        <v>0</v>
      </c>
      <c r="E107" s="1">
        <f>+'Spring 1996'!E107+'Fall 1995'!E109</f>
        <v>64486</v>
      </c>
      <c r="F107" s="1">
        <f>+'Spring 1996'!F107+'Fall 1995'!F109</f>
        <v>0</v>
      </c>
      <c r="G107" s="1">
        <f>+'Spring 1996'!G107+'Fall 1995'!G109</f>
        <v>0</v>
      </c>
      <c r="H107" s="1">
        <f>+'Spring 1996'!H107+'Fall 1995'!H109</f>
        <v>0</v>
      </c>
      <c r="I107" s="1">
        <f>+'Spring 1996'!I107+'Fall 1995'!I109</f>
        <v>0</v>
      </c>
      <c r="J107" s="1">
        <f>+'Spring 1996'!J107+'Fall 1995'!J109</f>
        <v>293501</v>
      </c>
      <c r="K107" s="1">
        <f>+'Spring 1996'!K107+'Fall 1995'!K109</f>
        <v>0</v>
      </c>
      <c r="L107" s="1">
        <f>+'Spring 1996'!L107+'Fall 1995'!L109</f>
        <v>0</v>
      </c>
      <c r="M107" s="1">
        <f>+'Spring 1996'!M107+'Fall 1995'!M109</f>
        <v>284050</v>
      </c>
    </row>
    <row r="108" spans="1:13" ht="12.75">
      <c r="A108" s="2" t="s">
        <v>199</v>
      </c>
      <c r="B108" s="2" t="s">
        <v>200</v>
      </c>
      <c r="C108" s="1">
        <f>+'Spring 1996'!C108+'Fall 1995'!C110</f>
        <v>400602</v>
      </c>
      <c r="D108" s="1">
        <f>+'Spring 1996'!D108+'Fall 1995'!D110</f>
        <v>500</v>
      </c>
      <c r="E108" s="1">
        <f>+'Spring 1996'!E108+'Fall 1995'!E110</f>
        <v>16320</v>
      </c>
      <c r="F108" s="1">
        <f>+'Spring 1996'!F108+'Fall 1995'!F110</f>
        <v>0</v>
      </c>
      <c r="G108" s="1">
        <f>+'Spring 1996'!G108+'Fall 1995'!G110</f>
        <v>0</v>
      </c>
      <c r="H108" s="1">
        <f>+'Spring 1996'!H108+'Fall 1995'!H110</f>
        <v>0</v>
      </c>
      <c r="I108" s="1">
        <f>+'Spring 1996'!I108+'Fall 1995'!I110</f>
        <v>0</v>
      </c>
      <c r="J108" s="1">
        <f>+'Spring 1996'!J108+'Fall 1995'!J110</f>
        <v>380148</v>
      </c>
      <c r="K108" s="1">
        <f>+'Spring 1996'!K108+'Fall 1995'!K110</f>
        <v>0</v>
      </c>
      <c r="L108" s="1">
        <f>+'Spring 1996'!L108+'Fall 1995'!L110</f>
        <v>0</v>
      </c>
      <c r="M108" s="1">
        <f>+'Spring 1996'!M108+'Fall 1995'!M110</f>
        <v>364535</v>
      </c>
    </row>
    <row r="109" spans="1:13" ht="12.75">
      <c r="A109" s="2" t="s">
        <v>201</v>
      </c>
      <c r="B109" s="2" t="s">
        <v>202</v>
      </c>
      <c r="C109" s="1">
        <f>+'Spring 1996'!C109+'Fall 1995'!C111</f>
        <v>958164</v>
      </c>
      <c r="D109" s="1">
        <f>+'Spring 1996'!D109+'Fall 1995'!D111</f>
        <v>0</v>
      </c>
      <c r="E109" s="1">
        <f>+'Spring 1996'!E109+'Fall 1995'!E111</f>
        <v>46165</v>
      </c>
      <c r="F109" s="1">
        <f>+'Spring 1996'!F109+'Fall 1995'!F111</f>
        <v>0</v>
      </c>
      <c r="G109" s="1">
        <f>+'Spring 1996'!G109+'Fall 1995'!G111</f>
        <v>0</v>
      </c>
      <c r="H109" s="1">
        <f>+'Spring 1996'!H109+'Fall 1995'!H111</f>
        <v>0</v>
      </c>
      <c r="I109" s="1">
        <f>+'Spring 1996'!I109+'Fall 1995'!I111</f>
        <v>0</v>
      </c>
      <c r="J109" s="1">
        <f>+'Spring 1996'!J109+'Fall 1995'!J111</f>
        <v>386996</v>
      </c>
      <c r="K109" s="1">
        <f>+'Spring 1996'!K109+'Fall 1995'!K111</f>
        <v>0</v>
      </c>
      <c r="L109" s="1">
        <f>+'Spring 1996'!L109+'Fall 1995'!L111</f>
        <v>0</v>
      </c>
      <c r="M109" s="1">
        <f>+'Spring 1996'!M109+'Fall 1995'!M111</f>
        <v>378369</v>
      </c>
    </row>
    <row r="110" spans="1:13" ht="12.75">
      <c r="A110" s="2" t="s">
        <v>203</v>
      </c>
      <c r="B110" s="2" t="s">
        <v>204</v>
      </c>
      <c r="C110" s="1">
        <f>+'Spring 1996'!C110+'Fall 1995'!C112</f>
        <v>111560</v>
      </c>
      <c r="D110" s="1">
        <f>+'Spring 1996'!D110+'Fall 1995'!D112</f>
        <v>9167</v>
      </c>
      <c r="E110" s="1">
        <f>+'Spring 1996'!E110+'Fall 1995'!E112</f>
        <v>6990</v>
      </c>
      <c r="F110" s="1">
        <f>+'Spring 1996'!F110+'Fall 1995'!F112</f>
        <v>0</v>
      </c>
      <c r="G110" s="1">
        <f>+'Spring 1996'!G110+'Fall 1995'!G112</f>
        <v>0</v>
      </c>
      <c r="H110" s="1">
        <f>+'Spring 1996'!H110+'Fall 1995'!H112</f>
        <v>0</v>
      </c>
      <c r="I110" s="1">
        <f>+'Spring 1996'!I110+'Fall 1995'!I112</f>
        <v>0</v>
      </c>
      <c r="J110" s="1">
        <f>+'Spring 1996'!J110+'Fall 1995'!J112</f>
        <v>161131</v>
      </c>
      <c r="K110" s="1">
        <f>+'Spring 1996'!K110+'Fall 1995'!K112</f>
        <v>0</v>
      </c>
      <c r="L110" s="1">
        <f>+'Spring 1996'!L110+'Fall 1995'!L112</f>
        <v>0</v>
      </c>
      <c r="M110" s="1">
        <f>+'Spring 1996'!M110+'Fall 1995'!M112</f>
        <v>156132</v>
      </c>
    </row>
    <row r="111" spans="1:13" ht="12.75">
      <c r="A111" s="2" t="s">
        <v>205</v>
      </c>
      <c r="B111" s="2" t="s">
        <v>206</v>
      </c>
      <c r="C111" s="1">
        <f>+'Spring 1996'!C111+'Fall 1995'!C113</f>
        <v>736161</v>
      </c>
      <c r="D111" s="1">
        <f>+'Spring 1996'!D111+'Fall 1995'!D113</f>
        <v>104044</v>
      </c>
      <c r="E111" s="1">
        <f>+'Spring 1996'!E111+'Fall 1995'!E113</f>
        <v>34908</v>
      </c>
      <c r="F111" s="1">
        <f>+'Spring 1996'!F111+'Fall 1995'!F113</f>
        <v>1750</v>
      </c>
      <c r="G111" s="1">
        <f>+'Spring 1996'!G111+'Fall 1995'!G113</f>
        <v>0</v>
      </c>
      <c r="H111" s="1">
        <f>+'Spring 1996'!H111+'Fall 1995'!H113</f>
        <v>0</v>
      </c>
      <c r="I111" s="1">
        <f>+'Spring 1996'!I111+'Fall 1995'!I113</f>
        <v>0</v>
      </c>
      <c r="J111" s="1">
        <f>+'Spring 1996'!J111+'Fall 1995'!J113</f>
        <v>702484</v>
      </c>
      <c r="K111" s="1">
        <f>+'Spring 1996'!K111+'Fall 1995'!K113</f>
        <v>44001</v>
      </c>
      <c r="L111" s="1">
        <f>+'Spring 1996'!L111+'Fall 1995'!L113</f>
        <v>0</v>
      </c>
      <c r="M111" s="1">
        <f>+'Spring 1996'!M111+'Fall 1995'!M113</f>
        <v>694741</v>
      </c>
    </row>
    <row r="112" spans="1:13" ht="12.75">
      <c r="A112" s="2" t="s">
        <v>207</v>
      </c>
      <c r="B112" s="2" t="s">
        <v>208</v>
      </c>
      <c r="C112" s="1">
        <f>+'Spring 1996'!C112+'Fall 1995'!C114</f>
        <v>1262003</v>
      </c>
      <c r="D112" s="1">
        <f>+'Spring 1996'!D112+'Fall 1995'!D114</f>
        <v>186298</v>
      </c>
      <c r="E112" s="1">
        <f>+'Spring 1996'!E112+'Fall 1995'!E114</f>
        <v>98321</v>
      </c>
      <c r="F112" s="1">
        <f>+'Spring 1996'!F112+'Fall 1995'!F114</f>
        <v>19250</v>
      </c>
      <c r="G112" s="1">
        <f>+'Spring 1996'!G112+'Fall 1995'!G114</f>
        <v>0</v>
      </c>
      <c r="H112" s="1">
        <f>+'Spring 1996'!H112+'Fall 1995'!H114</f>
        <v>0</v>
      </c>
      <c r="I112" s="1">
        <f>+'Spring 1996'!I112+'Fall 1995'!I114</f>
        <v>0</v>
      </c>
      <c r="J112" s="1">
        <f>+'Spring 1996'!J112+'Fall 1995'!J114</f>
        <v>2500989</v>
      </c>
      <c r="K112" s="1">
        <f>+'Spring 1996'!K112+'Fall 1995'!K114</f>
        <v>148248</v>
      </c>
      <c r="L112" s="1">
        <f>+'Spring 1996'!L112+'Fall 1995'!L114</f>
        <v>0</v>
      </c>
      <c r="M112" s="1">
        <f>+'Spring 1996'!M112+'Fall 1995'!M114</f>
        <v>2611319</v>
      </c>
    </row>
    <row r="113" spans="1:13" ht="12.75">
      <c r="A113" s="2" t="s">
        <v>209</v>
      </c>
      <c r="B113" s="2" t="s">
        <v>210</v>
      </c>
      <c r="C113" s="1">
        <f>+'Spring 1996'!C113+'Fall 1995'!C115</f>
        <v>1379453</v>
      </c>
      <c r="D113" s="1">
        <f>+'Spring 1996'!D113+'Fall 1995'!D115</f>
        <v>192961</v>
      </c>
      <c r="E113" s="1">
        <f>+'Spring 1996'!E113+'Fall 1995'!E115</f>
        <v>119735</v>
      </c>
      <c r="F113" s="1">
        <f>+'Spring 1996'!F113+'Fall 1995'!F115</f>
        <v>26425</v>
      </c>
      <c r="G113" s="1">
        <f>+'Spring 1996'!G113+'Fall 1995'!G115</f>
        <v>0</v>
      </c>
      <c r="H113" s="1">
        <f>+'Spring 1996'!H113+'Fall 1995'!H115</f>
        <v>0</v>
      </c>
      <c r="I113" s="1">
        <f>+'Spring 1996'!I113+'Fall 1995'!I115</f>
        <v>0</v>
      </c>
      <c r="J113" s="1">
        <f>+'Spring 1996'!J113+'Fall 1995'!J115</f>
        <v>635413</v>
      </c>
      <c r="K113" s="1">
        <f>+'Spring 1996'!K113+'Fall 1995'!K115</f>
        <v>34334</v>
      </c>
      <c r="L113" s="1">
        <f>+'Spring 1996'!L113+'Fall 1995'!L115</f>
        <v>0</v>
      </c>
      <c r="M113" s="1">
        <f>+'Spring 1996'!M113+'Fall 1995'!M115</f>
        <v>667785</v>
      </c>
    </row>
    <row r="114" spans="1:13" ht="12.75">
      <c r="A114" s="2" t="s">
        <v>211</v>
      </c>
      <c r="B114" s="2" t="s">
        <v>212</v>
      </c>
      <c r="C114" s="1">
        <f>+'Spring 1996'!C114+'Fall 1995'!C116</f>
        <v>525372</v>
      </c>
      <c r="D114" s="1">
        <f>+'Spring 1996'!D114+'Fall 1995'!D116</f>
        <v>0</v>
      </c>
      <c r="E114" s="1">
        <f>+'Spring 1996'!E114+'Fall 1995'!E116</f>
        <v>27990</v>
      </c>
      <c r="F114" s="1">
        <f>+'Spring 1996'!F114+'Fall 1995'!F116</f>
        <v>0</v>
      </c>
      <c r="G114" s="1">
        <f>+'Spring 1996'!G114+'Fall 1995'!G116</f>
        <v>0</v>
      </c>
      <c r="H114" s="1">
        <f>+'Spring 1996'!H114+'Fall 1995'!H116</f>
        <v>0</v>
      </c>
      <c r="I114" s="1">
        <f>+'Spring 1996'!I114+'Fall 1995'!I116</f>
        <v>0</v>
      </c>
      <c r="J114" s="1">
        <f>+'Spring 1996'!J114+'Fall 1995'!J116</f>
        <v>326251</v>
      </c>
      <c r="K114" s="1">
        <f>+'Spring 1996'!K114+'Fall 1995'!K116</f>
        <v>0</v>
      </c>
      <c r="L114" s="1">
        <f>+'Spring 1996'!L114+'Fall 1995'!L116</f>
        <v>0</v>
      </c>
      <c r="M114" s="1">
        <f>+'Spring 1996'!M114+'Fall 1995'!M116</f>
        <v>244249</v>
      </c>
    </row>
    <row r="115" spans="1:13" ht="12.75">
      <c r="A115" s="2" t="s">
        <v>213</v>
      </c>
      <c r="B115" s="2" t="s">
        <v>214</v>
      </c>
      <c r="C115" s="1">
        <f>+'Spring 1996'!C115+'Fall 1995'!C117</f>
        <v>1265694</v>
      </c>
      <c r="D115" s="1">
        <f>+'Spring 1996'!D115+'Fall 1995'!D117</f>
        <v>0</v>
      </c>
      <c r="E115" s="1">
        <f>+'Spring 1996'!E115+'Fall 1995'!E117</f>
        <v>70531</v>
      </c>
      <c r="F115" s="1">
        <f>+'Spring 1996'!F115+'Fall 1995'!F117</f>
        <v>3000</v>
      </c>
      <c r="G115" s="1">
        <f>+'Spring 1996'!G115+'Fall 1995'!G117</f>
        <v>0</v>
      </c>
      <c r="H115" s="1">
        <f>+'Spring 1996'!H115+'Fall 1995'!H117</f>
        <v>0</v>
      </c>
      <c r="I115" s="1">
        <f>+'Spring 1996'!I115+'Fall 1995'!I117</f>
        <v>0</v>
      </c>
      <c r="J115" s="1">
        <f>+'Spring 1996'!J115+'Fall 1995'!J117</f>
        <v>418593</v>
      </c>
      <c r="K115" s="1">
        <f>+'Spring 1996'!K115+'Fall 1995'!K117</f>
        <v>0</v>
      </c>
      <c r="L115" s="1">
        <f>+'Spring 1996'!L115+'Fall 1995'!L117</f>
        <v>0</v>
      </c>
      <c r="M115" s="1">
        <f>+'Spring 1996'!M115+'Fall 1995'!M117</f>
        <v>389916</v>
      </c>
    </row>
    <row r="116" spans="1:13" ht="12.75">
      <c r="A116" s="2" t="s">
        <v>215</v>
      </c>
      <c r="B116" s="2" t="s">
        <v>216</v>
      </c>
      <c r="C116" s="1">
        <f>+'Spring 1996'!C116+'Fall 1995'!C118</f>
        <v>666635</v>
      </c>
      <c r="D116" s="1">
        <f>+'Spring 1996'!D116+'Fall 1995'!D118</f>
        <v>0</v>
      </c>
      <c r="E116" s="1">
        <f>+'Spring 1996'!E116+'Fall 1995'!E118</f>
        <v>27580</v>
      </c>
      <c r="F116" s="1">
        <f>+'Spring 1996'!F116+'Fall 1995'!F118</f>
        <v>0</v>
      </c>
      <c r="G116" s="1">
        <f>+'Spring 1996'!G116+'Fall 1995'!G118</f>
        <v>0</v>
      </c>
      <c r="H116" s="1">
        <f>+'Spring 1996'!H116+'Fall 1995'!H118</f>
        <v>0</v>
      </c>
      <c r="I116" s="1">
        <f>+'Spring 1996'!I116+'Fall 1995'!I118</f>
        <v>0</v>
      </c>
      <c r="J116" s="1">
        <f>+'Spring 1996'!J116+'Fall 1995'!J118</f>
        <v>263465</v>
      </c>
      <c r="K116" s="1">
        <f>+'Spring 1996'!K116+'Fall 1995'!K118</f>
        <v>0</v>
      </c>
      <c r="L116" s="1">
        <f>+'Spring 1996'!L116+'Fall 1995'!L118</f>
        <v>0</v>
      </c>
      <c r="M116" s="1">
        <f>+'Spring 1996'!M116+'Fall 1995'!M118</f>
        <v>248907</v>
      </c>
    </row>
    <row r="117" spans="1:13" ht="12.75">
      <c r="A117" s="2" t="s">
        <v>217</v>
      </c>
      <c r="B117" s="2" t="s">
        <v>218</v>
      </c>
      <c r="C117" s="1">
        <f>+'Spring 1996'!C117+'Fall 1995'!C119</f>
        <v>496916</v>
      </c>
      <c r="D117" s="1">
        <f>+'Spring 1996'!D117+'Fall 1995'!D119</f>
        <v>0</v>
      </c>
      <c r="E117" s="1">
        <f>+'Spring 1996'!E117+'Fall 1995'!E119</f>
        <v>56680</v>
      </c>
      <c r="F117" s="1">
        <f>+'Spring 1996'!F117+'Fall 1995'!F119</f>
        <v>0</v>
      </c>
      <c r="G117" s="1">
        <f>+'Spring 1996'!G117+'Fall 1995'!G119</f>
        <v>0</v>
      </c>
      <c r="H117" s="1">
        <f>+'Spring 1996'!H117+'Fall 1995'!H119</f>
        <v>0</v>
      </c>
      <c r="I117" s="1">
        <f>+'Spring 1996'!I117+'Fall 1995'!I119</f>
        <v>0</v>
      </c>
      <c r="J117" s="1">
        <f>+'Spring 1996'!J117+'Fall 1995'!J119</f>
        <v>274972</v>
      </c>
      <c r="K117" s="1">
        <f>+'Spring 1996'!K117+'Fall 1995'!K119</f>
        <v>0</v>
      </c>
      <c r="L117" s="1">
        <f>+'Spring 1996'!L117+'Fall 1995'!L119</f>
        <v>0</v>
      </c>
      <c r="M117" s="1">
        <f>+'Spring 1996'!M117+'Fall 1995'!M119</f>
        <v>195859</v>
      </c>
    </row>
    <row r="118" spans="1:13" ht="12.75">
      <c r="A118" s="2" t="s">
        <v>219</v>
      </c>
      <c r="B118" s="2" t="s">
        <v>220</v>
      </c>
      <c r="C118" s="1">
        <f>+'Spring 1996'!C118+'Fall 1995'!C120</f>
        <v>0</v>
      </c>
      <c r="D118" s="1">
        <f>+'Spring 1996'!D118+'Fall 1995'!D120</f>
        <v>0</v>
      </c>
      <c r="E118" s="1">
        <f>+'Spring 1996'!E118+'Fall 1995'!E120</f>
        <v>0</v>
      </c>
      <c r="F118" s="1">
        <f>+'Spring 1996'!F118+'Fall 1995'!F120</f>
        <v>0</v>
      </c>
      <c r="G118" s="1">
        <f>+'Spring 1996'!G118+'Fall 1995'!G120</f>
        <v>1308191</v>
      </c>
      <c r="H118" s="1">
        <f>+'Spring 1996'!H118+'Fall 1995'!H120</f>
        <v>1139293</v>
      </c>
      <c r="I118" s="1">
        <f>+'Spring 1996'!I118+'Fall 1995'!I120</f>
        <v>754177</v>
      </c>
      <c r="J118" s="1">
        <f>+'Spring 1996'!J118+'Fall 1995'!J120</f>
        <v>0</v>
      </c>
      <c r="K118" s="1">
        <f>+'Spring 1996'!K118+'Fall 1995'!K120</f>
        <v>0</v>
      </c>
      <c r="L118" s="1">
        <f>+'Spring 1996'!L118+'Fall 1995'!L120</f>
        <v>0</v>
      </c>
      <c r="M118" s="1">
        <f>+'Spring 1996'!M118+'Fall 1995'!M120</f>
        <v>0</v>
      </c>
    </row>
    <row r="119" spans="1:13" ht="12.75">
      <c r="A119" s="2" t="s">
        <v>221</v>
      </c>
      <c r="B119" s="2" t="s">
        <v>222</v>
      </c>
      <c r="C119" s="1">
        <f>+'Spring 1996'!C119+'Fall 1995'!C121</f>
        <v>0</v>
      </c>
      <c r="D119" s="1">
        <f>+'Spring 1996'!D119+'Fall 1995'!D121</f>
        <v>0</v>
      </c>
      <c r="E119" s="1">
        <f>+'Spring 1996'!E119+'Fall 1995'!E121</f>
        <v>0</v>
      </c>
      <c r="F119" s="1">
        <f>+'Spring 1996'!F119+'Fall 1995'!F121</f>
        <v>0</v>
      </c>
      <c r="G119" s="1">
        <f>+'Spring 1996'!G119+'Fall 1995'!G121</f>
        <v>0</v>
      </c>
      <c r="H119" s="1">
        <f>+'Spring 1996'!H119+'Fall 1995'!H121</f>
        <v>0</v>
      </c>
      <c r="I119" s="1">
        <f>+'Spring 1996'!I119+'Fall 1995'!I121</f>
        <v>0</v>
      </c>
      <c r="J119" s="1">
        <f>+'Spring 1996'!J119+'Fall 1995'!J121</f>
        <v>195920</v>
      </c>
      <c r="K119" s="1">
        <f>+'Spring 1996'!K119+'Fall 1995'!K121</f>
        <v>0</v>
      </c>
      <c r="L119" s="1">
        <f>+'Spring 1996'!L119+'Fall 1995'!L121</f>
        <v>0</v>
      </c>
      <c r="M119" s="1">
        <f>+'Spring 1996'!M119+'Fall 1995'!M121</f>
        <v>163708</v>
      </c>
    </row>
    <row r="120" spans="1:13" ht="12.75">
      <c r="A120" s="2" t="s">
        <v>223</v>
      </c>
      <c r="B120" s="2" t="s">
        <v>224</v>
      </c>
      <c r="C120" s="1">
        <f>+'Spring 1996'!C120+'Fall 1995'!C122</f>
        <v>0</v>
      </c>
      <c r="D120" s="1">
        <f>+'Spring 1996'!D120+'Fall 1995'!D122</f>
        <v>0</v>
      </c>
      <c r="E120" s="1">
        <f>+'Spring 1996'!E120+'Fall 1995'!E122</f>
        <v>0</v>
      </c>
      <c r="F120" s="1">
        <f>+'Spring 1996'!F120+'Fall 1995'!F122</f>
        <v>0</v>
      </c>
      <c r="G120" s="1">
        <f>+'Spring 1996'!G120+'Fall 1995'!G122</f>
        <v>0</v>
      </c>
      <c r="H120" s="1">
        <f>+'Spring 1996'!H120+'Fall 1995'!H122</f>
        <v>0</v>
      </c>
      <c r="I120" s="1">
        <f>+'Spring 1996'!I120+'Fall 1995'!I122</f>
        <v>0</v>
      </c>
      <c r="J120" s="1">
        <f>+'Spring 1996'!J120+'Fall 1995'!J122</f>
        <v>161228</v>
      </c>
      <c r="K120" s="1">
        <f>+'Spring 1996'!K120+'Fall 1995'!K122</f>
        <v>0</v>
      </c>
      <c r="L120" s="1">
        <f>+'Spring 1996'!L120+'Fall 1995'!L122</f>
        <v>0</v>
      </c>
      <c r="M120" s="1">
        <f>+'Spring 1996'!M120+'Fall 1995'!M122</f>
        <v>158070</v>
      </c>
    </row>
    <row r="121" spans="1:13" ht="12.75">
      <c r="A121" s="2" t="s">
        <v>225</v>
      </c>
      <c r="B121" s="2" t="s">
        <v>226</v>
      </c>
      <c r="C121" s="1">
        <f>+'Spring 1996'!C121+'Fall 1995'!C123</f>
        <v>0</v>
      </c>
      <c r="D121" s="1">
        <f>+'Spring 1996'!D121+'Fall 1995'!D123</f>
        <v>0</v>
      </c>
      <c r="E121" s="1">
        <f>+'Spring 1996'!E121+'Fall 1995'!E123</f>
        <v>0</v>
      </c>
      <c r="F121" s="1">
        <f>+'Spring 1996'!F121+'Fall 1995'!F123</f>
        <v>0</v>
      </c>
      <c r="G121" s="1">
        <f>+'Spring 1996'!G121+'Fall 1995'!G123</f>
        <v>0</v>
      </c>
      <c r="H121" s="1">
        <f>+'Spring 1996'!H121+'Fall 1995'!H123</f>
        <v>0</v>
      </c>
      <c r="I121" s="1">
        <f>+'Spring 1996'!I121+'Fall 1995'!I123</f>
        <v>0</v>
      </c>
      <c r="J121" s="1">
        <f>+'Spring 1996'!J121+'Fall 1995'!J123</f>
        <v>185442</v>
      </c>
      <c r="K121" s="1">
        <f>+'Spring 1996'!K121+'Fall 1995'!K123</f>
        <v>0</v>
      </c>
      <c r="L121" s="1">
        <f>+'Spring 1996'!L121+'Fall 1995'!L123</f>
        <v>0</v>
      </c>
      <c r="M121" s="1">
        <f>+'Spring 1996'!M121+'Fall 1995'!M123</f>
        <v>179626</v>
      </c>
    </row>
    <row r="122" spans="1:13" ht="12.75">
      <c r="A122" s="2" t="s">
        <v>227</v>
      </c>
      <c r="B122" s="2" t="s">
        <v>41</v>
      </c>
      <c r="C122" s="1">
        <f>+'Spring 1996'!C122+'Fall 1995'!C124</f>
        <v>608658</v>
      </c>
      <c r="D122" s="1">
        <f>+'Spring 1996'!D122+'Fall 1995'!D124</f>
        <v>0</v>
      </c>
      <c r="E122" s="1">
        <f>+'Spring 1996'!E122+'Fall 1995'!E124</f>
        <v>40747</v>
      </c>
      <c r="F122" s="1">
        <f>+'Spring 1996'!F122+'Fall 1995'!F124</f>
        <v>0</v>
      </c>
      <c r="G122" s="1">
        <f>+'Spring 1996'!G122+'Fall 1995'!G124</f>
        <v>0</v>
      </c>
      <c r="H122" s="1">
        <f>+'Spring 1996'!H122+'Fall 1995'!H124</f>
        <v>0</v>
      </c>
      <c r="I122" s="1">
        <f>+'Spring 1996'!I122+'Fall 1995'!I124</f>
        <v>0</v>
      </c>
      <c r="J122" s="1">
        <f>+'Spring 1996'!J122+'Fall 1995'!J124</f>
        <v>0</v>
      </c>
      <c r="K122" s="1">
        <f>+'Spring 1996'!K122+'Fall 1995'!K124</f>
        <v>0</v>
      </c>
      <c r="L122" s="1">
        <f>+'Spring 1996'!L122+'Fall 1995'!L124</f>
        <v>0</v>
      </c>
      <c r="M122" s="1">
        <f>+'Spring 1996'!M122+'Fall 1995'!M124</f>
        <v>0</v>
      </c>
    </row>
    <row r="123" spans="1:13" ht="12.75">
      <c r="A123" s="2" t="s">
        <v>228</v>
      </c>
      <c r="B123" s="2" t="s">
        <v>43</v>
      </c>
      <c r="C123" s="1">
        <f>+'Spring 1996'!C123+'Fall 1995'!C125</f>
        <v>0</v>
      </c>
      <c r="D123" s="1">
        <f>+'Spring 1996'!D123+'Fall 1995'!D125</f>
        <v>0</v>
      </c>
      <c r="E123" s="1">
        <f>+'Spring 1996'!E123+'Fall 1995'!E125</f>
        <v>0</v>
      </c>
      <c r="F123" s="1">
        <f>+'Spring 1996'!F123+'Fall 1995'!F125</f>
        <v>0</v>
      </c>
      <c r="G123" s="1">
        <f>+'Spring 1996'!G123+'Fall 1995'!G125</f>
        <v>0</v>
      </c>
      <c r="H123" s="1">
        <f>+'Spring 1996'!H123+'Fall 1995'!H125</f>
        <v>0</v>
      </c>
      <c r="I123" s="1">
        <f>+'Spring 1996'!I123+'Fall 1995'!I125</f>
        <v>0</v>
      </c>
      <c r="J123" s="1">
        <f>+'Spring 1996'!J123+'Fall 1995'!J125</f>
        <v>531798</v>
      </c>
      <c r="K123" s="1">
        <f>+'Spring 1996'!K123+'Fall 1995'!K125</f>
        <v>0</v>
      </c>
      <c r="L123" s="1">
        <f>+'Spring 1996'!L123+'Fall 1995'!L125</f>
        <v>0</v>
      </c>
      <c r="M123" s="1">
        <f>+'Spring 1996'!M123+'Fall 1995'!M125</f>
        <v>394434</v>
      </c>
    </row>
    <row r="124" spans="1:13" ht="12.75">
      <c r="A124" s="2" t="s">
        <v>229</v>
      </c>
      <c r="B124" s="2" t="s">
        <v>45</v>
      </c>
      <c r="C124" s="1">
        <f>+'Spring 1996'!C124+'Fall 1995'!C126</f>
        <v>74672</v>
      </c>
      <c r="D124" s="1">
        <f>+'Spring 1996'!D124+'Fall 1995'!D126</f>
        <v>0</v>
      </c>
      <c r="E124" s="1">
        <f>+'Spring 1996'!E124+'Fall 1995'!E126</f>
        <v>5100</v>
      </c>
      <c r="F124" s="1">
        <f>+'Spring 1996'!F124+'Fall 1995'!F126</f>
        <v>0</v>
      </c>
      <c r="G124" s="1">
        <f>+'Spring 1996'!G124+'Fall 1995'!G126</f>
        <v>0</v>
      </c>
      <c r="H124" s="1">
        <f>+'Spring 1996'!H124+'Fall 1995'!H126</f>
        <v>0</v>
      </c>
      <c r="I124" s="1">
        <f>+'Spring 1996'!I124+'Fall 1995'!I126</f>
        <v>0</v>
      </c>
      <c r="J124" s="1">
        <f>+'Spring 1996'!J124+'Fall 1995'!J126</f>
        <v>1031466</v>
      </c>
      <c r="K124" s="1">
        <f>+'Spring 1996'!K124+'Fall 1995'!K126</f>
        <v>0</v>
      </c>
      <c r="L124" s="1">
        <f>+'Spring 1996'!L124+'Fall 1995'!L126</f>
        <v>0</v>
      </c>
      <c r="M124" s="1">
        <f>+'Spring 1996'!M124+'Fall 1995'!M126</f>
        <v>581428</v>
      </c>
    </row>
    <row r="125" spans="1:13" ht="12.75">
      <c r="A125" s="2" t="s">
        <v>230</v>
      </c>
      <c r="B125" s="2" t="s">
        <v>47</v>
      </c>
      <c r="C125" s="1">
        <f>+'Spring 1996'!C125+'Fall 1995'!C127</f>
        <v>0</v>
      </c>
      <c r="D125" s="1">
        <f>+'Spring 1996'!D125+'Fall 1995'!D127</f>
        <v>0</v>
      </c>
      <c r="E125" s="1">
        <f>+'Spring 1996'!E125+'Fall 1995'!E127</f>
        <v>0</v>
      </c>
      <c r="F125" s="1">
        <f>+'Spring 1996'!F125+'Fall 1995'!F127</f>
        <v>0</v>
      </c>
      <c r="G125" s="1">
        <f>+'Spring 1996'!G125+'Fall 1995'!G127</f>
        <v>0</v>
      </c>
      <c r="H125" s="1">
        <f>+'Spring 1996'!H125+'Fall 1995'!H127</f>
        <v>0</v>
      </c>
      <c r="I125" s="1">
        <f>+'Spring 1996'!I125+'Fall 1995'!I127</f>
        <v>0</v>
      </c>
      <c r="J125" s="1">
        <f>+'Spring 1996'!J125+'Fall 1995'!J127</f>
        <v>1202716</v>
      </c>
      <c r="K125" s="1">
        <f>+'Spring 1996'!K125+'Fall 1995'!K127</f>
        <v>0</v>
      </c>
      <c r="L125" s="1">
        <f>+'Spring 1996'!L125+'Fall 1995'!L127</f>
        <v>0</v>
      </c>
      <c r="M125" s="1">
        <f>+'Spring 1996'!M125+'Fall 1995'!M127</f>
        <v>1067127</v>
      </c>
    </row>
    <row r="126" spans="1:13" ht="12.75">
      <c r="A126" s="2" t="s">
        <v>48</v>
      </c>
      <c r="B126" s="2"/>
      <c r="C126" s="1">
        <f>+'Spring 1996'!C126+'Fall 1995'!C128</f>
        <v>85477510</v>
      </c>
      <c r="D126" s="1">
        <f>+'Spring 1996'!D126+'Fall 1995'!D128</f>
        <v>4494375</v>
      </c>
      <c r="E126" s="1">
        <f>+'Spring 1996'!E126+'Fall 1995'!E128</f>
        <v>6660393</v>
      </c>
      <c r="F126" s="1">
        <f>+'Spring 1996'!F126+'Fall 1995'!F128</f>
        <v>152188</v>
      </c>
      <c r="G126" s="1">
        <f>+'Spring 1996'!G126+'Fall 1995'!G128</f>
        <v>4098485</v>
      </c>
      <c r="H126" s="1">
        <f>+'Spring 1996'!H126+'Fall 1995'!H128</f>
        <v>2459363</v>
      </c>
      <c r="I126" s="1">
        <f>+'Spring 1996'!I126+'Fall 1995'!I128</f>
        <v>2353357</v>
      </c>
      <c r="J126" s="1">
        <f>+'Spring 1996'!J126+'Fall 1995'!J128</f>
        <v>54540085</v>
      </c>
      <c r="K126" s="1">
        <f>+'Spring 1996'!K126+'Fall 1995'!K128</f>
        <v>2790531</v>
      </c>
      <c r="L126" s="1">
        <f>+'Spring 1996'!L126+'Fall 1995'!L128</f>
        <v>1927529</v>
      </c>
      <c r="M126" s="1">
        <f>+'Spring 1996'!M126+'Fall 1995'!M128</f>
        <v>45871556</v>
      </c>
    </row>
  </sheetData>
  <sheetProtection/>
  <printOptions/>
  <pageMargins left="0.75" right="0.75" top="1" bottom="1" header="0.5" footer="0.5"/>
  <pageSetup fitToHeight="5" fitToWidth="1"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7">
      <selection activeCell="J25" sqref="J25"/>
    </sheetView>
  </sheetViews>
  <sheetFormatPr defaultColWidth="9.140625" defaultRowHeight="12.75"/>
  <cols>
    <col min="1" max="1" width="5.28125" style="0" customWidth="1"/>
    <col min="2" max="2" width="20.7109375" style="0" customWidth="1"/>
    <col min="10" max="10" width="11.421875" style="0" customWidth="1"/>
    <col min="11" max="11" width="10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234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2" t="s">
        <v>3</v>
      </c>
      <c r="B6" s="2"/>
      <c r="C6" s="3" t="s">
        <v>4</v>
      </c>
      <c r="D6" s="4"/>
      <c r="E6" s="4"/>
      <c r="F6" s="5"/>
      <c r="G6" s="3" t="s">
        <v>5</v>
      </c>
      <c r="H6" s="4"/>
      <c r="I6" s="5"/>
      <c r="J6" s="4" t="s">
        <v>6</v>
      </c>
      <c r="K6" s="4"/>
      <c r="L6" s="4"/>
      <c r="M6" s="5"/>
    </row>
    <row r="7" spans="1:13" ht="13.5" thickTop="1">
      <c r="A7" s="2"/>
      <c r="B7" s="6"/>
      <c r="C7" s="7"/>
      <c r="D7" s="7" t="s">
        <v>7</v>
      </c>
      <c r="E7" s="7" t="s">
        <v>8</v>
      </c>
      <c r="F7" s="6" t="s">
        <v>8</v>
      </c>
      <c r="G7" s="8"/>
      <c r="H7" s="7" t="s">
        <v>7</v>
      </c>
      <c r="I7" s="6" t="s">
        <v>8</v>
      </c>
      <c r="J7" s="7"/>
      <c r="K7" s="7" t="s">
        <v>7</v>
      </c>
      <c r="L7" s="7" t="s">
        <v>9</v>
      </c>
      <c r="M7" s="6" t="s">
        <v>8</v>
      </c>
    </row>
    <row r="8" spans="1:13" ht="12.75">
      <c r="A8" s="2"/>
      <c r="B8" s="6"/>
      <c r="C8" s="7" t="s">
        <v>10</v>
      </c>
      <c r="D8" s="7" t="s">
        <v>11</v>
      </c>
      <c r="E8" s="7" t="s">
        <v>12</v>
      </c>
      <c r="F8" s="6" t="s">
        <v>13</v>
      </c>
      <c r="G8" s="8" t="s">
        <v>10</v>
      </c>
      <c r="H8" s="7" t="s">
        <v>11</v>
      </c>
      <c r="I8" s="6" t="s">
        <v>12</v>
      </c>
      <c r="J8" s="7" t="s">
        <v>10</v>
      </c>
      <c r="K8" s="7" t="s">
        <v>11</v>
      </c>
      <c r="L8" s="7" t="s">
        <v>15</v>
      </c>
      <c r="M8" s="6" t="s">
        <v>12</v>
      </c>
    </row>
    <row r="9" spans="1:13" ht="12.75">
      <c r="A9" s="9" t="s">
        <v>16</v>
      </c>
      <c r="B9" s="10"/>
      <c r="C9" s="9" t="s">
        <v>17</v>
      </c>
      <c r="D9" s="9" t="s">
        <v>18</v>
      </c>
      <c r="E9" s="9" t="s">
        <v>19</v>
      </c>
      <c r="F9" s="10" t="s">
        <v>16</v>
      </c>
      <c r="G9" s="11" t="s">
        <v>17</v>
      </c>
      <c r="H9" s="9" t="s">
        <v>18</v>
      </c>
      <c r="I9" s="10" t="s">
        <v>16</v>
      </c>
      <c r="J9" s="9" t="s">
        <v>17</v>
      </c>
      <c r="K9" s="9" t="s">
        <v>18</v>
      </c>
      <c r="L9" s="9" t="s">
        <v>17</v>
      </c>
      <c r="M9" s="10" t="s">
        <v>16</v>
      </c>
    </row>
    <row r="10" spans="1:13" ht="12.75">
      <c r="A10" s="2" t="s">
        <v>20</v>
      </c>
      <c r="B10" s="2" t="s">
        <v>21</v>
      </c>
      <c r="C10" s="2">
        <v>3195670</v>
      </c>
      <c r="D10" s="2">
        <v>16041</v>
      </c>
      <c r="E10" s="2">
        <v>203118</v>
      </c>
      <c r="F10" s="2">
        <v>16090</v>
      </c>
      <c r="G10" s="2">
        <v>0</v>
      </c>
      <c r="H10" s="2">
        <v>0</v>
      </c>
      <c r="I10" s="2">
        <v>0</v>
      </c>
      <c r="J10" s="2">
        <v>1797480</v>
      </c>
      <c r="K10" s="2">
        <v>0</v>
      </c>
      <c r="L10" s="2">
        <v>0</v>
      </c>
      <c r="M10" s="2">
        <v>1607073</v>
      </c>
    </row>
    <row r="11" spans="1:13" ht="12.75">
      <c r="A11" s="2" t="s">
        <v>22</v>
      </c>
      <c r="B11" s="2" t="s">
        <v>23</v>
      </c>
      <c r="C11" s="2">
        <v>5203877</v>
      </c>
      <c r="D11" s="2">
        <v>0</v>
      </c>
      <c r="E11" s="2">
        <v>287266</v>
      </c>
      <c r="F11" s="2">
        <v>0</v>
      </c>
      <c r="G11" s="2">
        <v>0</v>
      </c>
      <c r="H11" s="2">
        <v>0</v>
      </c>
      <c r="I11" s="2">
        <v>0</v>
      </c>
      <c r="J11" s="2">
        <v>3218425</v>
      </c>
      <c r="K11" s="2">
        <v>1030277</v>
      </c>
      <c r="L11" s="2">
        <v>1377323</v>
      </c>
      <c r="M11" s="2">
        <v>1190915</v>
      </c>
    </row>
    <row r="12" spans="1:13" ht="12.75">
      <c r="A12" s="2" t="s">
        <v>24</v>
      </c>
      <c r="B12" s="2" t="s">
        <v>25</v>
      </c>
      <c r="C12" s="2">
        <v>1262796</v>
      </c>
      <c r="D12" s="2">
        <v>0</v>
      </c>
      <c r="E12" s="2">
        <v>102420</v>
      </c>
      <c r="F12" s="2">
        <v>0</v>
      </c>
      <c r="G12" s="2">
        <v>0</v>
      </c>
      <c r="H12" s="2">
        <v>0</v>
      </c>
      <c r="I12" s="2">
        <v>0</v>
      </c>
      <c r="J12" s="2">
        <v>1562538</v>
      </c>
      <c r="K12" s="2">
        <v>0</v>
      </c>
      <c r="L12" s="2">
        <v>0</v>
      </c>
      <c r="M12" s="2">
        <v>1294435</v>
      </c>
    </row>
    <row r="13" spans="1:13" ht="12.75">
      <c r="A13" s="2" t="s">
        <v>26</v>
      </c>
      <c r="B13" s="2" t="s">
        <v>27</v>
      </c>
      <c r="C13" s="2">
        <v>9427897</v>
      </c>
      <c r="D13" s="2">
        <v>1193515</v>
      </c>
      <c r="E13" s="2">
        <v>596836</v>
      </c>
      <c r="F13" s="2">
        <v>20396</v>
      </c>
      <c r="G13" s="2">
        <v>0</v>
      </c>
      <c r="H13" s="2">
        <v>0</v>
      </c>
      <c r="I13" s="2">
        <v>0</v>
      </c>
      <c r="J13" s="2">
        <v>7312188</v>
      </c>
      <c r="K13" s="2">
        <v>439748</v>
      </c>
      <c r="L13" s="2">
        <v>0</v>
      </c>
      <c r="M13" s="2">
        <v>6832341</v>
      </c>
    </row>
    <row r="14" spans="1:13" ht="12.75">
      <c r="A14" s="2" t="s">
        <v>28</v>
      </c>
      <c r="B14" s="2" t="s">
        <v>29</v>
      </c>
      <c r="C14" s="2">
        <v>3768363</v>
      </c>
      <c r="D14" s="2">
        <v>256728</v>
      </c>
      <c r="E14" s="2">
        <v>431723</v>
      </c>
      <c r="F14" s="2">
        <v>8365</v>
      </c>
      <c r="G14" s="2">
        <v>0</v>
      </c>
      <c r="H14" s="2">
        <v>0</v>
      </c>
      <c r="I14" s="2">
        <v>0</v>
      </c>
      <c r="J14" s="2">
        <v>2522241</v>
      </c>
      <c r="K14" s="2">
        <v>118141</v>
      </c>
      <c r="L14" s="2">
        <v>0</v>
      </c>
      <c r="M14" s="2">
        <v>2007821</v>
      </c>
    </row>
    <row r="15" spans="1:13" ht="12.75">
      <c r="A15" s="2" t="s">
        <v>30</v>
      </c>
      <c r="B15" s="2" t="s">
        <v>31</v>
      </c>
      <c r="C15" s="2">
        <v>652678</v>
      </c>
      <c r="D15" s="2">
        <v>0</v>
      </c>
      <c r="E15" s="2">
        <v>22368</v>
      </c>
      <c r="F15" s="2">
        <v>1575</v>
      </c>
      <c r="G15" s="2">
        <v>0</v>
      </c>
      <c r="H15" s="2">
        <v>0</v>
      </c>
      <c r="I15" s="2">
        <v>0</v>
      </c>
      <c r="J15" s="2">
        <v>321868</v>
      </c>
      <c r="K15" s="2">
        <v>0</v>
      </c>
      <c r="L15" s="2">
        <v>0</v>
      </c>
      <c r="M15" s="2">
        <v>298707</v>
      </c>
    </row>
    <row r="16" spans="1:13" ht="12.75">
      <c r="A16" s="2" t="s">
        <v>32</v>
      </c>
      <c r="B16" s="2" t="s">
        <v>33</v>
      </c>
      <c r="C16" s="2">
        <v>0</v>
      </c>
      <c r="D16" s="2">
        <v>0</v>
      </c>
      <c r="E16" s="2">
        <v>0</v>
      </c>
      <c r="F16" s="2">
        <v>0</v>
      </c>
      <c r="G16" s="2">
        <v>1348085</v>
      </c>
      <c r="H16" s="2">
        <v>764731</v>
      </c>
      <c r="I16" s="2">
        <v>883098</v>
      </c>
      <c r="J16" s="2">
        <v>89496</v>
      </c>
      <c r="K16" s="2">
        <v>0</v>
      </c>
      <c r="L16" s="2">
        <v>0</v>
      </c>
      <c r="M16" s="2">
        <v>39776</v>
      </c>
    </row>
    <row r="17" spans="1:13" ht="12.75">
      <c r="A17" s="2" t="s">
        <v>34</v>
      </c>
      <c r="B17" s="2" t="s">
        <v>35</v>
      </c>
      <c r="C17" s="2">
        <v>21104649</v>
      </c>
      <c r="D17" s="2">
        <v>837798</v>
      </c>
      <c r="E17" s="2">
        <v>1335154</v>
      </c>
      <c r="F17" s="2">
        <v>50587</v>
      </c>
      <c r="G17" s="2">
        <v>0</v>
      </c>
      <c r="H17" s="2">
        <v>0</v>
      </c>
      <c r="I17" s="2">
        <v>0</v>
      </c>
      <c r="J17" s="2">
        <v>8761341</v>
      </c>
      <c r="K17" s="2">
        <v>202782</v>
      </c>
      <c r="L17" s="2">
        <v>0</v>
      </c>
      <c r="M17" s="2">
        <v>8384637</v>
      </c>
    </row>
    <row r="18" spans="1:13" ht="12.75">
      <c r="A18" s="2" t="s">
        <v>36</v>
      </c>
      <c r="B18" s="2" t="s">
        <v>37</v>
      </c>
      <c r="C18" s="2">
        <v>1657933</v>
      </c>
      <c r="D18" s="2">
        <v>0</v>
      </c>
      <c r="E18" s="2">
        <v>86532</v>
      </c>
      <c r="F18" s="2">
        <v>1575</v>
      </c>
      <c r="G18" s="2">
        <v>0</v>
      </c>
      <c r="H18" s="2">
        <v>0</v>
      </c>
      <c r="I18" s="2">
        <v>0</v>
      </c>
      <c r="J18" s="2">
        <v>702032</v>
      </c>
      <c r="K18" s="2">
        <v>0</v>
      </c>
      <c r="L18" s="2">
        <v>0</v>
      </c>
      <c r="M18" s="2">
        <v>564489</v>
      </c>
    </row>
    <row r="19" spans="1:13" ht="12.75">
      <c r="A19" s="2" t="s">
        <v>38</v>
      </c>
      <c r="B19" s="2" t="s">
        <v>39</v>
      </c>
      <c r="C19" s="2">
        <v>0</v>
      </c>
      <c r="D19" s="2">
        <v>0</v>
      </c>
      <c r="E19" s="2">
        <v>0</v>
      </c>
      <c r="F19" s="2">
        <v>0</v>
      </c>
      <c r="G19" s="2">
        <v>744319</v>
      </c>
      <c r="H19" s="2">
        <v>764815</v>
      </c>
      <c r="I19" s="2">
        <v>255755</v>
      </c>
      <c r="J19" s="2">
        <v>214440</v>
      </c>
      <c r="K19" s="2">
        <v>0</v>
      </c>
      <c r="L19" s="2">
        <v>0</v>
      </c>
      <c r="M19" s="2">
        <v>190663</v>
      </c>
    </row>
    <row r="20" spans="1:13" ht="12.75">
      <c r="A20" s="2" t="s">
        <v>40</v>
      </c>
      <c r="B20" s="2" t="s">
        <v>41</v>
      </c>
      <c r="C20" s="2">
        <v>314078</v>
      </c>
      <c r="D20" s="2">
        <v>0</v>
      </c>
      <c r="E20" s="2">
        <v>24383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12.75">
      <c r="A21" s="2" t="s">
        <v>42</v>
      </c>
      <c r="B21" s="2" t="s">
        <v>43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337701</v>
      </c>
      <c r="K21" s="2">
        <v>0</v>
      </c>
      <c r="L21" s="2">
        <v>0</v>
      </c>
      <c r="M21" s="2">
        <v>243171</v>
      </c>
    </row>
    <row r="22" spans="1:13" ht="12.75">
      <c r="A22" s="2" t="s">
        <v>44</v>
      </c>
      <c r="B22" s="2" t="s">
        <v>45</v>
      </c>
      <c r="C22" s="2">
        <v>525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591559</v>
      </c>
      <c r="K22" s="2">
        <v>0</v>
      </c>
      <c r="L22" s="2">
        <v>0</v>
      </c>
      <c r="M22" s="2">
        <v>364929</v>
      </c>
    </row>
    <row r="23" spans="1:13" ht="12.75">
      <c r="A23" s="2" t="s">
        <v>46</v>
      </c>
      <c r="B23" s="2" t="s">
        <v>47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652804</v>
      </c>
      <c r="K23" s="2">
        <v>0</v>
      </c>
      <c r="L23" s="2">
        <v>0</v>
      </c>
      <c r="M23" s="2">
        <v>580442</v>
      </c>
    </row>
    <row r="24" spans="1:13" ht="12.75">
      <c r="A24" s="2" t="s">
        <v>48</v>
      </c>
      <c r="B24" s="2"/>
      <c r="C24" s="2">
        <v>46588466</v>
      </c>
      <c r="D24" s="2">
        <v>2304082</v>
      </c>
      <c r="E24" s="2">
        <v>3089799</v>
      </c>
      <c r="F24" s="2">
        <v>98588</v>
      </c>
      <c r="G24" s="2">
        <v>2092404</v>
      </c>
      <c r="H24" s="2">
        <v>1529546</v>
      </c>
      <c r="I24" s="2">
        <v>1138853</v>
      </c>
      <c r="J24" s="2">
        <v>28084113</v>
      </c>
      <c r="K24" s="2">
        <v>1790948</v>
      </c>
      <c r="L24" s="2">
        <v>1377323</v>
      </c>
      <c r="M24" s="2">
        <v>23599399</v>
      </c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16">
        <f>SUM(J10:J23)</f>
        <v>28084113</v>
      </c>
      <c r="K25" s="16">
        <f>SUM(K10:K23)</f>
        <v>1790948</v>
      </c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 t="s">
        <v>49</v>
      </c>
      <c r="B30" s="2" t="s">
        <v>21</v>
      </c>
      <c r="C30" s="2">
        <v>105271</v>
      </c>
      <c r="D30" s="2">
        <v>0</v>
      </c>
      <c r="E30" s="2">
        <v>16265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2.75">
      <c r="A31" s="2" t="s">
        <v>50</v>
      </c>
      <c r="B31" s="2" t="s">
        <v>51</v>
      </c>
      <c r="C31" s="2">
        <v>742734</v>
      </c>
      <c r="D31" s="2">
        <v>0</v>
      </c>
      <c r="E31" s="2">
        <v>37323</v>
      </c>
      <c r="F31" s="2">
        <v>0</v>
      </c>
      <c r="G31" s="2">
        <v>0</v>
      </c>
      <c r="H31" s="2">
        <v>0</v>
      </c>
      <c r="I31" s="2">
        <v>0</v>
      </c>
      <c r="J31" s="2">
        <v>415393</v>
      </c>
      <c r="K31" s="2">
        <v>0</v>
      </c>
      <c r="L31" s="2">
        <v>0</v>
      </c>
      <c r="M31" s="2">
        <v>347433</v>
      </c>
    </row>
    <row r="32" spans="1:13" ht="12.75">
      <c r="A32" s="2" t="s">
        <v>52</v>
      </c>
      <c r="B32" s="2" t="s">
        <v>53</v>
      </c>
      <c r="C32" s="2">
        <v>213241</v>
      </c>
      <c r="D32" s="2">
        <v>16041</v>
      </c>
      <c r="E32" s="2">
        <v>15610</v>
      </c>
      <c r="F32" s="2">
        <v>4975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2.75">
      <c r="A33" s="2" t="s">
        <v>54</v>
      </c>
      <c r="B33" s="2" t="s">
        <v>55</v>
      </c>
      <c r="C33" s="2">
        <v>118755</v>
      </c>
      <c r="D33" s="2">
        <v>0</v>
      </c>
      <c r="E33" s="2">
        <v>7875</v>
      </c>
      <c r="F33" s="2">
        <v>0</v>
      </c>
      <c r="G33" s="2">
        <v>0</v>
      </c>
      <c r="H33" s="2">
        <v>0</v>
      </c>
      <c r="I33" s="2">
        <v>0</v>
      </c>
      <c r="J33" s="2">
        <v>316749</v>
      </c>
      <c r="K33" s="2">
        <v>0</v>
      </c>
      <c r="L33" s="2">
        <v>0</v>
      </c>
      <c r="M33" s="2">
        <v>284225</v>
      </c>
    </row>
    <row r="34" spans="1:13" ht="12.75">
      <c r="A34" s="2" t="s">
        <v>56</v>
      </c>
      <c r="B34" s="2" t="s">
        <v>57</v>
      </c>
      <c r="C34" s="2">
        <v>702724</v>
      </c>
      <c r="D34" s="2">
        <v>0</v>
      </c>
      <c r="E34" s="2">
        <v>52645</v>
      </c>
      <c r="F34" s="2">
        <v>0</v>
      </c>
      <c r="G34" s="2">
        <v>0</v>
      </c>
      <c r="H34" s="2">
        <v>0</v>
      </c>
      <c r="I34" s="2">
        <v>0</v>
      </c>
      <c r="J34" s="2">
        <v>308786</v>
      </c>
      <c r="K34" s="2">
        <v>0</v>
      </c>
      <c r="L34" s="2">
        <v>0</v>
      </c>
      <c r="M34" s="2">
        <v>291364</v>
      </c>
    </row>
    <row r="35" spans="1:13" ht="12.75">
      <c r="A35" s="2" t="s">
        <v>58</v>
      </c>
      <c r="B35" s="2" t="s">
        <v>59</v>
      </c>
      <c r="C35" s="2">
        <v>470356</v>
      </c>
      <c r="D35" s="2">
        <v>0</v>
      </c>
      <c r="E35" s="2">
        <v>34578</v>
      </c>
      <c r="F35" s="2">
        <v>0</v>
      </c>
      <c r="G35" s="2">
        <v>0</v>
      </c>
      <c r="H35" s="2">
        <v>0</v>
      </c>
      <c r="I35" s="2">
        <v>0</v>
      </c>
      <c r="J35" s="2">
        <v>119120</v>
      </c>
      <c r="K35" s="2">
        <v>0</v>
      </c>
      <c r="L35" s="2">
        <v>0</v>
      </c>
      <c r="M35" s="2">
        <v>117264</v>
      </c>
    </row>
    <row r="36" spans="1:13" ht="12.75">
      <c r="A36" s="2" t="s">
        <v>60</v>
      </c>
      <c r="B36" s="2" t="s">
        <v>61</v>
      </c>
      <c r="C36" s="2">
        <v>450458</v>
      </c>
      <c r="D36" s="2">
        <v>0</v>
      </c>
      <c r="E36" s="2">
        <v>15353</v>
      </c>
      <c r="F36" s="2">
        <v>11115</v>
      </c>
      <c r="G36" s="2">
        <v>0</v>
      </c>
      <c r="H36" s="2">
        <v>0</v>
      </c>
      <c r="I36" s="2">
        <v>0</v>
      </c>
      <c r="J36" s="2">
        <v>206580</v>
      </c>
      <c r="K36" s="2">
        <v>0</v>
      </c>
      <c r="L36" s="2">
        <v>0</v>
      </c>
      <c r="M36" s="2">
        <v>187913</v>
      </c>
    </row>
    <row r="37" spans="1:13" ht="12.75">
      <c r="A37" s="2" t="s">
        <v>62</v>
      </c>
      <c r="B37" s="2" t="s">
        <v>63</v>
      </c>
      <c r="C37" s="2">
        <v>392131</v>
      </c>
      <c r="D37" s="2">
        <v>0</v>
      </c>
      <c r="E37" s="2">
        <v>23470</v>
      </c>
      <c r="F37" s="2">
        <v>0</v>
      </c>
      <c r="G37" s="2">
        <v>0</v>
      </c>
      <c r="H37" s="2">
        <v>0</v>
      </c>
      <c r="I37" s="2">
        <v>0</v>
      </c>
      <c r="J37" s="2">
        <v>276079</v>
      </c>
      <c r="K37" s="2">
        <v>0</v>
      </c>
      <c r="L37" s="2">
        <v>0</v>
      </c>
      <c r="M37" s="2">
        <v>230389</v>
      </c>
    </row>
    <row r="38" spans="1:13" ht="12.75">
      <c r="A38" s="2" t="s">
        <v>64</v>
      </c>
      <c r="B38" s="2" t="s">
        <v>65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154773</v>
      </c>
      <c r="K38" s="2">
        <v>0</v>
      </c>
      <c r="L38" s="2">
        <v>0</v>
      </c>
      <c r="M38" s="2">
        <v>148485</v>
      </c>
    </row>
    <row r="39" spans="1:13" ht="12.75">
      <c r="A39" s="2" t="s">
        <v>66</v>
      </c>
      <c r="B39" s="2" t="s">
        <v>23</v>
      </c>
      <c r="C39" s="2">
        <v>963326</v>
      </c>
      <c r="D39" s="2">
        <v>0</v>
      </c>
      <c r="E39" s="2">
        <v>106438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2.75">
      <c r="A40" s="2" t="s">
        <v>67</v>
      </c>
      <c r="B40" s="2" t="s">
        <v>68</v>
      </c>
      <c r="C40" s="2">
        <v>1668224</v>
      </c>
      <c r="D40" s="2">
        <v>0</v>
      </c>
      <c r="E40" s="2">
        <v>78585</v>
      </c>
      <c r="F40" s="2">
        <v>0</v>
      </c>
      <c r="G40" s="2">
        <v>0</v>
      </c>
      <c r="H40" s="2">
        <v>0</v>
      </c>
      <c r="I40" s="2">
        <v>0</v>
      </c>
      <c r="J40" s="2">
        <v>309627</v>
      </c>
      <c r="K40" s="2">
        <v>0</v>
      </c>
      <c r="L40" s="2">
        <v>154713</v>
      </c>
      <c r="M40" s="2">
        <v>212961</v>
      </c>
    </row>
    <row r="41" spans="1:13" ht="12.75">
      <c r="A41" s="2" t="s">
        <v>69</v>
      </c>
      <c r="B41" s="2" t="s">
        <v>70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2096640</v>
      </c>
      <c r="K41" s="2">
        <v>1030277</v>
      </c>
      <c r="L41" s="2">
        <v>37850</v>
      </c>
      <c r="M41" s="2">
        <v>287006</v>
      </c>
    </row>
    <row r="42" spans="1:13" ht="12.75">
      <c r="A42" s="2" t="s">
        <v>235</v>
      </c>
      <c r="B42" s="2" t="s">
        <v>236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345475</v>
      </c>
      <c r="M42" s="2">
        <v>0</v>
      </c>
    </row>
    <row r="43" spans="1:13" ht="12.75">
      <c r="A43" s="2" t="s">
        <v>71</v>
      </c>
      <c r="B43" s="2" t="s">
        <v>72</v>
      </c>
      <c r="C43" s="2">
        <v>88097</v>
      </c>
      <c r="D43" s="2">
        <v>0</v>
      </c>
      <c r="E43" s="2">
        <v>3807</v>
      </c>
      <c r="F43" s="2">
        <v>0</v>
      </c>
      <c r="G43" s="2">
        <v>0</v>
      </c>
      <c r="H43" s="2">
        <v>0</v>
      </c>
      <c r="I43" s="2">
        <v>0</v>
      </c>
      <c r="J43" s="2">
        <v>471501</v>
      </c>
      <c r="K43" s="2">
        <v>0</v>
      </c>
      <c r="L43" s="2">
        <v>475950</v>
      </c>
      <c r="M43" s="2">
        <v>373768</v>
      </c>
    </row>
    <row r="44" spans="1:13" ht="12.75">
      <c r="A44" s="2" t="s">
        <v>73</v>
      </c>
      <c r="B44" s="2" t="s">
        <v>74</v>
      </c>
      <c r="C44" s="2">
        <v>1137599</v>
      </c>
      <c r="D44" s="2">
        <v>0</v>
      </c>
      <c r="E44" s="2">
        <v>42766</v>
      </c>
      <c r="F44" s="2">
        <v>0</v>
      </c>
      <c r="G44" s="2">
        <v>0</v>
      </c>
      <c r="H44" s="2">
        <v>0</v>
      </c>
      <c r="I44" s="2">
        <v>0</v>
      </c>
      <c r="J44" s="2">
        <v>88293</v>
      </c>
      <c r="K44" s="2">
        <v>0</v>
      </c>
      <c r="L44" s="2">
        <v>175273</v>
      </c>
      <c r="M44" s="2">
        <v>77153</v>
      </c>
    </row>
    <row r="45" spans="1:13" ht="12.75">
      <c r="A45" s="2" t="s">
        <v>75</v>
      </c>
      <c r="B45" s="2" t="s">
        <v>76</v>
      </c>
      <c r="C45" s="2">
        <v>1346631</v>
      </c>
      <c r="D45" s="2">
        <v>0</v>
      </c>
      <c r="E45" s="2">
        <v>55672</v>
      </c>
      <c r="F45" s="2">
        <v>0</v>
      </c>
      <c r="G45" s="2">
        <v>0</v>
      </c>
      <c r="H45" s="2">
        <v>0</v>
      </c>
      <c r="I45" s="2">
        <v>0</v>
      </c>
      <c r="J45" s="2">
        <v>252364</v>
      </c>
      <c r="K45" s="2">
        <v>0</v>
      </c>
      <c r="L45" s="2">
        <v>188062</v>
      </c>
      <c r="M45" s="2">
        <v>240027</v>
      </c>
    </row>
    <row r="46" spans="1:13" ht="12.75">
      <c r="A46" s="2" t="s">
        <v>77</v>
      </c>
      <c r="B46" s="2" t="s">
        <v>78</v>
      </c>
      <c r="C46" s="2">
        <v>447795</v>
      </c>
      <c r="D46" s="2">
        <v>0</v>
      </c>
      <c r="E46" s="2">
        <v>55945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2.75">
      <c r="A47" s="2" t="s">
        <v>79</v>
      </c>
      <c r="B47" s="2" t="s">
        <v>80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158711</v>
      </c>
      <c r="K47" s="2">
        <v>0</v>
      </c>
      <c r="L47" s="2">
        <v>0</v>
      </c>
      <c r="M47" s="2">
        <v>124097</v>
      </c>
    </row>
    <row r="48" spans="1:13" ht="12.75">
      <c r="A48" s="2" t="s">
        <v>81</v>
      </c>
      <c r="B48" s="2" t="s">
        <v>82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435809</v>
      </c>
      <c r="K48" s="2">
        <v>0</v>
      </c>
      <c r="L48" s="2">
        <v>0</v>
      </c>
      <c r="M48" s="2">
        <v>394251</v>
      </c>
    </row>
    <row r="49" spans="1:13" ht="12.75">
      <c r="A49" s="2" t="s">
        <v>83</v>
      </c>
      <c r="B49" s="2" t="s">
        <v>84</v>
      </c>
      <c r="C49" s="2">
        <v>778686</v>
      </c>
      <c r="D49" s="2">
        <v>0</v>
      </c>
      <c r="E49" s="2">
        <v>40175</v>
      </c>
      <c r="F49" s="2">
        <v>0</v>
      </c>
      <c r="G49" s="2">
        <v>0</v>
      </c>
      <c r="H49" s="2">
        <v>0</v>
      </c>
      <c r="I49" s="2">
        <v>0</v>
      </c>
      <c r="J49" s="2">
        <v>410245</v>
      </c>
      <c r="K49" s="2">
        <v>0</v>
      </c>
      <c r="L49" s="2">
        <v>0</v>
      </c>
      <c r="M49" s="2">
        <v>308343</v>
      </c>
    </row>
    <row r="50" spans="1:13" ht="12.75">
      <c r="A50" s="2" t="s">
        <v>85</v>
      </c>
      <c r="B50" s="2" t="s">
        <v>86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186752</v>
      </c>
      <c r="K50" s="2">
        <v>0</v>
      </c>
      <c r="L50" s="2">
        <v>0</v>
      </c>
      <c r="M50" s="2">
        <v>170226</v>
      </c>
    </row>
    <row r="51" spans="1:13" ht="12.75">
      <c r="A51" s="2" t="s">
        <v>87</v>
      </c>
      <c r="B51" s="2" t="s">
        <v>88</v>
      </c>
      <c r="C51" s="2">
        <v>28440</v>
      </c>
      <c r="D51" s="2">
        <v>0</v>
      </c>
      <c r="E51" s="2">
        <v>6300</v>
      </c>
      <c r="F51" s="2">
        <v>0</v>
      </c>
      <c r="G51" s="2">
        <v>0</v>
      </c>
      <c r="H51" s="2">
        <v>0</v>
      </c>
      <c r="I51" s="2">
        <v>0</v>
      </c>
      <c r="J51" s="2">
        <v>193327</v>
      </c>
      <c r="K51" s="2">
        <v>0</v>
      </c>
      <c r="L51" s="2">
        <v>0</v>
      </c>
      <c r="M51" s="2">
        <v>178786</v>
      </c>
    </row>
    <row r="52" spans="1:13" ht="12.75">
      <c r="A52" s="2" t="s">
        <v>89</v>
      </c>
      <c r="B52" s="2" t="s">
        <v>90</v>
      </c>
      <c r="C52" s="2">
        <v>7875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177694</v>
      </c>
      <c r="K52" s="2">
        <v>0</v>
      </c>
      <c r="L52" s="2">
        <v>0</v>
      </c>
      <c r="M52" s="2">
        <v>118732</v>
      </c>
    </row>
    <row r="53" spans="1:13" ht="12.75">
      <c r="A53" s="2" t="s">
        <v>91</v>
      </c>
      <c r="B53" s="2" t="s">
        <v>92</v>
      </c>
      <c r="C53" s="2">
        <v>121863</v>
      </c>
      <c r="D53" s="2">
        <v>18083</v>
      </c>
      <c r="E53" s="2">
        <v>9125</v>
      </c>
      <c r="F53" s="2">
        <v>0</v>
      </c>
      <c r="G53" s="2">
        <v>0</v>
      </c>
      <c r="H53" s="2">
        <v>0</v>
      </c>
      <c r="I53" s="2">
        <v>0</v>
      </c>
      <c r="J53" s="2">
        <v>162766</v>
      </c>
      <c r="K53" s="2">
        <v>9498</v>
      </c>
      <c r="L53" s="2">
        <v>0</v>
      </c>
      <c r="M53" s="2">
        <v>163561</v>
      </c>
    </row>
    <row r="54" spans="1:13" ht="12.75">
      <c r="A54" s="2" t="s">
        <v>93</v>
      </c>
      <c r="B54" s="2" t="s">
        <v>94</v>
      </c>
      <c r="C54" s="2">
        <v>422954</v>
      </c>
      <c r="D54" s="2">
        <v>49167</v>
      </c>
      <c r="E54" s="2">
        <v>29753</v>
      </c>
      <c r="F54" s="2">
        <v>0</v>
      </c>
      <c r="G54" s="2">
        <v>0</v>
      </c>
      <c r="H54" s="2">
        <v>0</v>
      </c>
      <c r="I54" s="2">
        <v>0</v>
      </c>
      <c r="J54" s="2">
        <v>187315</v>
      </c>
      <c r="K54" s="2">
        <v>12668</v>
      </c>
      <c r="L54" s="2">
        <v>0</v>
      </c>
      <c r="M54" s="2">
        <v>182344</v>
      </c>
    </row>
    <row r="55" spans="1:13" ht="12.75">
      <c r="A55" s="2" t="s">
        <v>95</v>
      </c>
      <c r="B55" s="2" t="s">
        <v>96</v>
      </c>
      <c r="C55" s="2">
        <v>1234008</v>
      </c>
      <c r="D55" s="2">
        <v>151709</v>
      </c>
      <c r="E55" s="2">
        <v>70260</v>
      </c>
      <c r="F55" s="2">
        <v>1947</v>
      </c>
      <c r="G55" s="2">
        <v>0</v>
      </c>
      <c r="H55" s="2">
        <v>0</v>
      </c>
      <c r="I55" s="2">
        <v>0</v>
      </c>
      <c r="J55" s="2">
        <v>1299142</v>
      </c>
      <c r="K55" s="2">
        <v>74004</v>
      </c>
      <c r="L55" s="2">
        <v>0</v>
      </c>
      <c r="M55" s="2">
        <v>1227476</v>
      </c>
    </row>
    <row r="56" spans="1:13" ht="12.75">
      <c r="A56" s="2" t="s">
        <v>97</v>
      </c>
      <c r="B56" s="2" t="s">
        <v>98</v>
      </c>
      <c r="C56" s="2">
        <v>1226399</v>
      </c>
      <c r="D56" s="2">
        <v>165877</v>
      </c>
      <c r="E56" s="2">
        <v>95537</v>
      </c>
      <c r="F56" s="2">
        <v>2069</v>
      </c>
      <c r="G56" s="2">
        <v>0</v>
      </c>
      <c r="H56" s="2">
        <v>0</v>
      </c>
      <c r="I56" s="2">
        <v>0</v>
      </c>
      <c r="J56" s="2">
        <v>1222913</v>
      </c>
      <c r="K56" s="2">
        <v>78694</v>
      </c>
      <c r="L56" s="2">
        <v>0</v>
      </c>
      <c r="M56" s="2">
        <v>902669</v>
      </c>
    </row>
    <row r="57" spans="1:13" ht="12.75">
      <c r="A57" s="2" t="s">
        <v>99</v>
      </c>
      <c r="B57" s="2" t="s">
        <v>100</v>
      </c>
      <c r="C57" s="2">
        <v>3117610</v>
      </c>
      <c r="D57" s="2">
        <v>382256</v>
      </c>
      <c r="E57" s="2">
        <v>170255</v>
      </c>
      <c r="F57" s="2">
        <v>4540</v>
      </c>
      <c r="G57" s="2">
        <v>0</v>
      </c>
      <c r="H57" s="2">
        <v>0</v>
      </c>
      <c r="I57" s="2">
        <v>0</v>
      </c>
      <c r="J57" s="2">
        <v>1637481</v>
      </c>
      <c r="K57" s="2">
        <v>99422</v>
      </c>
      <c r="L57" s="2">
        <v>0</v>
      </c>
      <c r="M57" s="2">
        <v>1600610</v>
      </c>
    </row>
    <row r="58" spans="1:13" ht="12.75">
      <c r="A58" s="2" t="s">
        <v>101</v>
      </c>
      <c r="B58" s="2" t="s">
        <v>102</v>
      </c>
      <c r="C58" s="2">
        <v>839223</v>
      </c>
      <c r="D58" s="2">
        <v>117418</v>
      </c>
      <c r="E58" s="2">
        <v>39503</v>
      </c>
      <c r="F58" s="2">
        <v>0</v>
      </c>
      <c r="G58" s="2">
        <v>0</v>
      </c>
      <c r="H58" s="2">
        <v>0</v>
      </c>
      <c r="I58" s="2">
        <v>0</v>
      </c>
      <c r="J58" s="2">
        <v>35858</v>
      </c>
      <c r="K58" s="2">
        <v>3666</v>
      </c>
      <c r="L58" s="2">
        <v>0</v>
      </c>
      <c r="M58" s="2">
        <v>36797</v>
      </c>
    </row>
    <row r="59" spans="1:13" ht="12.75">
      <c r="A59" s="2" t="s">
        <v>103</v>
      </c>
      <c r="B59" s="2" t="s">
        <v>104</v>
      </c>
      <c r="C59" s="2">
        <v>339945</v>
      </c>
      <c r="D59" s="2">
        <v>46917</v>
      </c>
      <c r="E59" s="2">
        <v>25190</v>
      </c>
      <c r="F59" s="2">
        <v>1825</v>
      </c>
      <c r="G59" s="2">
        <v>0</v>
      </c>
      <c r="H59" s="2">
        <v>0</v>
      </c>
      <c r="I59" s="2">
        <v>0</v>
      </c>
      <c r="J59" s="2">
        <v>521942</v>
      </c>
      <c r="K59" s="2">
        <v>28672</v>
      </c>
      <c r="L59" s="2">
        <v>0</v>
      </c>
      <c r="M59" s="2">
        <v>517759</v>
      </c>
    </row>
    <row r="60" spans="1:13" ht="12.75">
      <c r="A60" s="2" t="s">
        <v>105</v>
      </c>
      <c r="B60" s="2" t="s">
        <v>106</v>
      </c>
      <c r="C60" s="2">
        <v>1814912</v>
      </c>
      <c r="D60" s="2">
        <v>222087</v>
      </c>
      <c r="E60" s="2">
        <v>129175</v>
      </c>
      <c r="F60" s="2">
        <v>0</v>
      </c>
      <c r="G60" s="2">
        <v>0</v>
      </c>
      <c r="H60" s="2">
        <v>0</v>
      </c>
      <c r="I60" s="2">
        <v>0</v>
      </c>
      <c r="J60" s="2">
        <v>919113</v>
      </c>
      <c r="K60" s="2">
        <v>58250</v>
      </c>
      <c r="L60" s="2">
        <v>0</v>
      </c>
      <c r="M60" s="2">
        <v>939555</v>
      </c>
    </row>
    <row r="61" spans="1:13" ht="12.75">
      <c r="A61" s="2" t="s">
        <v>107</v>
      </c>
      <c r="B61" s="2" t="s">
        <v>108</v>
      </c>
      <c r="C61" s="2">
        <v>112800</v>
      </c>
      <c r="D61" s="2">
        <v>13750</v>
      </c>
      <c r="E61" s="2">
        <v>8625</v>
      </c>
      <c r="F61" s="2">
        <v>0</v>
      </c>
      <c r="G61" s="2">
        <v>0</v>
      </c>
      <c r="H61" s="2">
        <v>0</v>
      </c>
      <c r="I61" s="2">
        <v>0</v>
      </c>
      <c r="J61" s="2">
        <v>145970</v>
      </c>
      <c r="K61" s="2">
        <v>10460</v>
      </c>
      <c r="L61" s="2">
        <v>0</v>
      </c>
      <c r="M61" s="2">
        <v>141896</v>
      </c>
    </row>
    <row r="62" spans="1:13" ht="12.75">
      <c r="A62" s="2" t="s">
        <v>109</v>
      </c>
      <c r="B62" s="2" t="s">
        <v>110</v>
      </c>
      <c r="C62" s="2">
        <v>134415</v>
      </c>
      <c r="D62" s="2">
        <v>17750</v>
      </c>
      <c r="E62" s="2">
        <v>14528</v>
      </c>
      <c r="F62" s="2">
        <v>3650</v>
      </c>
      <c r="G62" s="2">
        <v>0</v>
      </c>
      <c r="H62" s="2">
        <v>0</v>
      </c>
      <c r="I62" s="2">
        <v>0</v>
      </c>
      <c r="J62" s="2">
        <v>997281</v>
      </c>
      <c r="K62" s="2">
        <v>54580</v>
      </c>
      <c r="L62" s="2">
        <v>0</v>
      </c>
      <c r="M62" s="2">
        <v>929478</v>
      </c>
    </row>
    <row r="63" spans="1:13" ht="12.75">
      <c r="A63" s="2" t="s">
        <v>111</v>
      </c>
      <c r="B63" s="2" t="s">
        <v>112</v>
      </c>
      <c r="C63" s="2">
        <v>63768</v>
      </c>
      <c r="D63" s="2">
        <v>8501</v>
      </c>
      <c r="E63" s="2">
        <v>4888</v>
      </c>
      <c r="F63" s="2">
        <v>6365</v>
      </c>
      <c r="G63" s="2">
        <v>0</v>
      </c>
      <c r="H63" s="2">
        <v>0</v>
      </c>
      <c r="I63" s="2">
        <v>0</v>
      </c>
      <c r="J63" s="2">
        <v>182407</v>
      </c>
      <c r="K63" s="2">
        <v>9834</v>
      </c>
      <c r="L63" s="2">
        <v>0</v>
      </c>
      <c r="M63" s="2">
        <v>190196</v>
      </c>
    </row>
    <row r="64" spans="1:13" ht="12.75">
      <c r="A64" s="2" t="s">
        <v>113</v>
      </c>
      <c r="B64" s="2" t="s">
        <v>29</v>
      </c>
      <c r="C64" s="2">
        <v>38040</v>
      </c>
      <c r="D64" s="2">
        <v>0</v>
      </c>
      <c r="E64" s="2">
        <v>21525</v>
      </c>
      <c r="F64" s="2">
        <v>525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ht="12.75">
      <c r="A65" s="2" t="s">
        <v>114</v>
      </c>
      <c r="B65" s="2" t="s">
        <v>115</v>
      </c>
      <c r="C65" s="2">
        <v>990622</v>
      </c>
      <c r="D65" s="2">
        <v>76199</v>
      </c>
      <c r="E65" s="2">
        <v>51293</v>
      </c>
      <c r="F65" s="2">
        <v>0</v>
      </c>
      <c r="G65" s="2">
        <v>0</v>
      </c>
      <c r="H65" s="2">
        <v>0</v>
      </c>
      <c r="I65" s="2">
        <v>0</v>
      </c>
      <c r="J65" s="2">
        <v>555570</v>
      </c>
      <c r="K65" s="2">
        <v>40098</v>
      </c>
      <c r="L65" s="2">
        <v>0</v>
      </c>
      <c r="M65" s="2">
        <v>312642</v>
      </c>
    </row>
    <row r="66" spans="1:13" ht="12.75">
      <c r="A66" s="2" t="s">
        <v>116</v>
      </c>
      <c r="B66" s="2" t="s">
        <v>117</v>
      </c>
      <c r="C66" s="2">
        <v>1170541</v>
      </c>
      <c r="D66" s="2">
        <v>99331</v>
      </c>
      <c r="E66" s="2">
        <v>96708</v>
      </c>
      <c r="F66" s="2">
        <v>1775</v>
      </c>
      <c r="G66" s="2">
        <v>0</v>
      </c>
      <c r="H66" s="2">
        <v>0</v>
      </c>
      <c r="I66" s="2">
        <v>0</v>
      </c>
      <c r="J66" s="2">
        <v>427959</v>
      </c>
      <c r="K66" s="2">
        <v>23501</v>
      </c>
      <c r="L66" s="2">
        <v>0</v>
      </c>
      <c r="M66" s="2">
        <v>411992</v>
      </c>
    </row>
    <row r="67" spans="1:13" ht="12.75">
      <c r="A67" s="2" t="s">
        <v>118</v>
      </c>
      <c r="B67" s="2" t="s">
        <v>119</v>
      </c>
      <c r="C67" s="2">
        <v>100380</v>
      </c>
      <c r="D67" s="2">
        <v>0</v>
      </c>
      <c r="E67" s="2">
        <v>32303</v>
      </c>
      <c r="F67" s="2">
        <v>4290</v>
      </c>
      <c r="G67" s="2">
        <v>0</v>
      </c>
      <c r="H67" s="2">
        <v>0</v>
      </c>
      <c r="I67" s="2">
        <v>0</v>
      </c>
      <c r="J67" s="2">
        <v>44563</v>
      </c>
      <c r="K67" s="2">
        <v>0</v>
      </c>
      <c r="L67" s="2">
        <v>0</v>
      </c>
      <c r="M67" s="2">
        <v>44563</v>
      </c>
    </row>
    <row r="68" spans="1:13" ht="12.75">
      <c r="A68" s="2" t="s">
        <v>120</v>
      </c>
      <c r="B68" s="2" t="s">
        <v>121</v>
      </c>
      <c r="C68" s="2">
        <v>168110</v>
      </c>
      <c r="D68" s="2">
        <v>15200</v>
      </c>
      <c r="E68" s="2">
        <v>4095</v>
      </c>
      <c r="F68" s="2">
        <v>1775</v>
      </c>
      <c r="G68" s="2">
        <v>0</v>
      </c>
      <c r="H68" s="2">
        <v>0</v>
      </c>
      <c r="I68" s="2">
        <v>0</v>
      </c>
      <c r="J68" s="2">
        <v>84714</v>
      </c>
      <c r="K68" s="2">
        <v>5136</v>
      </c>
      <c r="L68" s="2">
        <v>0</v>
      </c>
      <c r="M68" s="2">
        <v>71882</v>
      </c>
    </row>
    <row r="69" spans="1:13" ht="12.75">
      <c r="A69" s="2" t="s">
        <v>122</v>
      </c>
      <c r="B69" s="2" t="s">
        <v>123</v>
      </c>
      <c r="C69" s="2">
        <v>939890</v>
      </c>
      <c r="D69" s="2">
        <v>65998</v>
      </c>
      <c r="E69" s="2">
        <v>167982</v>
      </c>
      <c r="F69" s="2">
        <v>0</v>
      </c>
      <c r="G69" s="2">
        <v>0</v>
      </c>
      <c r="H69" s="2">
        <v>0</v>
      </c>
      <c r="I69" s="2">
        <v>0</v>
      </c>
      <c r="J69" s="2">
        <v>989730</v>
      </c>
      <c r="K69" s="2">
        <v>49406</v>
      </c>
      <c r="L69" s="2">
        <v>0</v>
      </c>
      <c r="M69" s="2">
        <v>773305</v>
      </c>
    </row>
    <row r="70" spans="1:13" ht="12.75">
      <c r="A70" s="2" t="s">
        <v>124</v>
      </c>
      <c r="B70" s="2" t="s">
        <v>125</v>
      </c>
      <c r="C70" s="2">
        <v>207645</v>
      </c>
      <c r="D70" s="2">
        <v>0</v>
      </c>
      <c r="E70" s="2">
        <v>45801</v>
      </c>
      <c r="F70" s="2">
        <v>0</v>
      </c>
      <c r="G70" s="2">
        <v>0</v>
      </c>
      <c r="H70" s="2">
        <v>0</v>
      </c>
      <c r="I70" s="2">
        <v>0</v>
      </c>
      <c r="J70" s="2">
        <v>270610</v>
      </c>
      <c r="K70" s="2">
        <v>0</v>
      </c>
      <c r="L70" s="2">
        <v>0</v>
      </c>
      <c r="M70" s="2">
        <v>266826</v>
      </c>
    </row>
    <row r="71" spans="1:13" ht="12.75">
      <c r="A71" s="2" t="s">
        <v>126</v>
      </c>
      <c r="B71" s="2" t="s">
        <v>127</v>
      </c>
      <c r="C71" s="2">
        <v>153135</v>
      </c>
      <c r="D71" s="2">
        <v>0</v>
      </c>
      <c r="E71" s="2">
        <v>12018</v>
      </c>
      <c r="F71" s="2">
        <v>0</v>
      </c>
      <c r="G71" s="2">
        <v>0</v>
      </c>
      <c r="H71" s="2">
        <v>0</v>
      </c>
      <c r="I71" s="2">
        <v>0</v>
      </c>
      <c r="J71" s="2">
        <v>149095</v>
      </c>
      <c r="K71" s="2">
        <v>0</v>
      </c>
      <c r="L71" s="2">
        <v>0</v>
      </c>
      <c r="M71" s="2">
        <v>126611</v>
      </c>
    </row>
    <row r="72" spans="1:13" ht="12.75">
      <c r="A72" s="2" t="s">
        <v>128</v>
      </c>
      <c r="B72" s="2" t="s">
        <v>129</v>
      </c>
      <c r="C72" s="2">
        <v>334803</v>
      </c>
      <c r="D72" s="2">
        <v>0</v>
      </c>
      <c r="E72" s="2">
        <v>10690</v>
      </c>
      <c r="F72" s="2">
        <v>0</v>
      </c>
      <c r="G72" s="2">
        <v>0</v>
      </c>
      <c r="H72" s="2">
        <v>0</v>
      </c>
      <c r="I72" s="2">
        <v>0</v>
      </c>
      <c r="J72" s="2">
        <v>114143</v>
      </c>
      <c r="K72" s="2">
        <v>0</v>
      </c>
      <c r="L72" s="2">
        <v>0</v>
      </c>
      <c r="M72" s="2">
        <v>92298</v>
      </c>
    </row>
    <row r="73" spans="1:13" ht="12.75">
      <c r="A73" s="2" t="s">
        <v>130</v>
      </c>
      <c r="B73" s="2" t="s">
        <v>131</v>
      </c>
      <c r="C73" s="2">
        <v>277360</v>
      </c>
      <c r="D73" s="2">
        <v>0</v>
      </c>
      <c r="E73" s="2">
        <v>10890</v>
      </c>
      <c r="F73" s="2">
        <v>1575</v>
      </c>
      <c r="G73" s="2">
        <v>0</v>
      </c>
      <c r="H73" s="2">
        <v>0</v>
      </c>
      <c r="I73" s="2">
        <v>0</v>
      </c>
      <c r="J73" s="2">
        <v>63195</v>
      </c>
      <c r="K73" s="2">
        <v>0</v>
      </c>
      <c r="L73" s="2">
        <v>0</v>
      </c>
      <c r="M73" s="2">
        <v>61879</v>
      </c>
    </row>
    <row r="74" spans="1:13" ht="12.75">
      <c r="A74" s="2" t="s">
        <v>132</v>
      </c>
      <c r="B74" s="2" t="s">
        <v>133</v>
      </c>
      <c r="C74" s="2">
        <v>40515</v>
      </c>
      <c r="D74" s="2">
        <v>0</v>
      </c>
      <c r="E74" s="2">
        <v>788</v>
      </c>
      <c r="F74" s="2">
        <v>0</v>
      </c>
      <c r="G74" s="2">
        <v>0</v>
      </c>
      <c r="H74" s="2">
        <v>0</v>
      </c>
      <c r="I74" s="2">
        <v>0</v>
      </c>
      <c r="J74" s="2">
        <v>144530</v>
      </c>
      <c r="K74" s="2">
        <v>0</v>
      </c>
      <c r="L74" s="2">
        <v>0</v>
      </c>
      <c r="M74" s="2">
        <v>144530</v>
      </c>
    </row>
    <row r="75" spans="1:13" ht="12.75">
      <c r="A75" s="2" t="s">
        <v>134</v>
      </c>
      <c r="B75" s="2" t="s">
        <v>33</v>
      </c>
      <c r="C75" s="2">
        <v>0</v>
      </c>
      <c r="D75" s="2">
        <v>0</v>
      </c>
      <c r="E75" s="2">
        <v>0</v>
      </c>
      <c r="F75" s="2">
        <v>0</v>
      </c>
      <c r="G75" s="2">
        <v>1348085</v>
      </c>
      <c r="H75" s="2">
        <v>764731</v>
      </c>
      <c r="I75" s="2">
        <v>883098</v>
      </c>
      <c r="J75" s="2">
        <v>89496</v>
      </c>
      <c r="K75" s="2">
        <v>0</v>
      </c>
      <c r="L75" s="2">
        <v>0</v>
      </c>
      <c r="M75" s="2">
        <v>39776</v>
      </c>
    </row>
    <row r="76" spans="1:13" ht="12.75">
      <c r="A76" s="2" t="s">
        <v>135</v>
      </c>
      <c r="B76" s="2" t="s">
        <v>136</v>
      </c>
      <c r="C76" s="2">
        <v>7649950</v>
      </c>
      <c r="D76" s="2">
        <v>27250</v>
      </c>
      <c r="E76" s="2">
        <v>594526</v>
      </c>
      <c r="F76" s="2">
        <v>1825</v>
      </c>
      <c r="G76" s="2">
        <v>0</v>
      </c>
      <c r="H76" s="2">
        <v>0</v>
      </c>
      <c r="I76" s="2">
        <v>0</v>
      </c>
      <c r="J76" s="2">
        <v>1197</v>
      </c>
      <c r="K76" s="2">
        <v>0</v>
      </c>
      <c r="L76" s="2">
        <v>0</v>
      </c>
      <c r="M76" s="2">
        <v>1197</v>
      </c>
    </row>
    <row r="77" spans="1:13" ht="12.75">
      <c r="A77" s="2" t="s">
        <v>137</v>
      </c>
      <c r="B77" s="2" t="s">
        <v>138</v>
      </c>
      <c r="C77" s="2">
        <v>286564</v>
      </c>
      <c r="D77" s="2">
        <v>35751</v>
      </c>
      <c r="E77" s="2">
        <v>19647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ht="12.75">
      <c r="A78" s="2" t="s">
        <v>139</v>
      </c>
      <c r="B78" s="2" t="s">
        <v>140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15927</v>
      </c>
      <c r="K78" s="2">
        <v>0</v>
      </c>
      <c r="L78" s="2">
        <v>0</v>
      </c>
      <c r="M78" s="2">
        <v>15329</v>
      </c>
    </row>
    <row r="79" spans="1:13" ht="12.75">
      <c r="A79" s="2" t="s">
        <v>141</v>
      </c>
      <c r="B79" s="2" t="s">
        <v>142</v>
      </c>
      <c r="C79" s="2">
        <v>220045</v>
      </c>
      <c r="D79" s="2">
        <v>0</v>
      </c>
      <c r="E79" s="2">
        <v>7530</v>
      </c>
      <c r="F79" s="2">
        <v>0</v>
      </c>
      <c r="G79" s="2">
        <v>0</v>
      </c>
      <c r="H79" s="2">
        <v>0</v>
      </c>
      <c r="I79" s="2">
        <v>0</v>
      </c>
      <c r="J79" s="2">
        <v>275865</v>
      </c>
      <c r="K79" s="2">
        <v>0</v>
      </c>
      <c r="L79" s="2">
        <v>0</v>
      </c>
      <c r="M79" s="2">
        <v>263116</v>
      </c>
    </row>
    <row r="80" spans="1:13" ht="12.75">
      <c r="A80" s="2" t="s">
        <v>143</v>
      </c>
      <c r="B80" s="2" t="s">
        <v>144</v>
      </c>
      <c r="C80" s="2">
        <v>42948</v>
      </c>
      <c r="D80" s="2">
        <v>0</v>
      </c>
      <c r="E80" s="2">
        <v>1950</v>
      </c>
      <c r="F80" s="2">
        <v>0</v>
      </c>
      <c r="G80" s="2">
        <v>0</v>
      </c>
      <c r="H80" s="2">
        <v>0</v>
      </c>
      <c r="I80" s="2">
        <v>0</v>
      </c>
      <c r="J80" s="2">
        <v>109288</v>
      </c>
      <c r="K80" s="2">
        <v>0</v>
      </c>
      <c r="L80" s="2">
        <v>0</v>
      </c>
      <c r="M80" s="2">
        <v>103305</v>
      </c>
    </row>
    <row r="81" spans="1:13" ht="12.75">
      <c r="A81" s="2" t="s">
        <v>145</v>
      </c>
      <c r="B81" s="2" t="s">
        <v>146</v>
      </c>
      <c r="C81" s="2">
        <v>35790</v>
      </c>
      <c r="D81" s="2">
        <v>0</v>
      </c>
      <c r="E81" s="2">
        <v>948</v>
      </c>
      <c r="F81" s="2">
        <v>1575</v>
      </c>
      <c r="G81" s="2">
        <v>0</v>
      </c>
      <c r="H81" s="2">
        <v>0</v>
      </c>
      <c r="I81" s="2">
        <v>0</v>
      </c>
      <c r="J81" s="2">
        <v>93385</v>
      </c>
      <c r="K81" s="2">
        <v>0</v>
      </c>
      <c r="L81" s="2">
        <v>0</v>
      </c>
      <c r="M81" s="2">
        <v>93385</v>
      </c>
    </row>
    <row r="82" spans="1:13" ht="12.75">
      <c r="A82" s="2" t="s">
        <v>147</v>
      </c>
      <c r="B82" s="2" t="s">
        <v>148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131044</v>
      </c>
      <c r="K82" s="2">
        <v>0</v>
      </c>
      <c r="L82" s="2">
        <v>0</v>
      </c>
      <c r="M82" s="2">
        <v>131044</v>
      </c>
    </row>
    <row r="83" spans="1:13" ht="12.75">
      <c r="A83" s="2" t="s">
        <v>149</v>
      </c>
      <c r="B83" s="2" t="s">
        <v>150</v>
      </c>
      <c r="C83" s="2">
        <v>13305</v>
      </c>
      <c r="D83" s="2">
        <v>1250</v>
      </c>
      <c r="E83" s="2">
        <v>1940</v>
      </c>
      <c r="F83" s="2">
        <v>0</v>
      </c>
      <c r="G83" s="2">
        <v>0</v>
      </c>
      <c r="H83" s="2">
        <v>0</v>
      </c>
      <c r="I83" s="2">
        <v>0</v>
      </c>
      <c r="J83" s="2">
        <v>182347</v>
      </c>
      <c r="K83" s="2">
        <v>9626</v>
      </c>
      <c r="L83" s="2">
        <v>0</v>
      </c>
      <c r="M83" s="2">
        <v>170744</v>
      </c>
    </row>
    <row r="84" spans="1:13" ht="12.75">
      <c r="A84" s="2" t="s">
        <v>151</v>
      </c>
      <c r="B84" s="2" t="s">
        <v>152</v>
      </c>
      <c r="C84" s="2">
        <v>29318</v>
      </c>
      <c r="D84" s="2">
        <v>0</v>
      </c>
      <c r="E84" s="2">
        <v>100</v>
      </c>
      <c r="F84" s="2">
        <v>0</v>
      </c>
      <c r="G84" s="2">
        <v>0</v>
      </c>
      <c r="H84" s="2">
        <v>0</v>
      </c>
      <c r="I84" s="2">
        <v>0</v>
      </c>
      <c r="J84" s="2">
        <v>73426</v>
      </c>
      <c r="K84" s="2">
        <v>0</v>
      </c>
      <c r="L84" s="2">
        <v>0</v>
      </c>
      <c r="M84" s="2">
        <v>71033</v>
      </c>
    </row>
    <row r="85" spans="1:13" ht="12.75">
      <c r="A85" s="2" t="s">
        <v>153</v>
      </c>
      <c r="B85" s="2" t="s">
        <v>154</v>
      </c>
      <c r="C85" s="2">
        <v>6826</v>
      </c>
      <c r="D85" s="2">
        <v>0</v>
      </c>
      <c r="E85" s="2">
        <v>1575</v>
      </c>
      <c r="F85" s="2">
        <v>0</v>
      </c>
      <c r="G85" s="2">
        <v>0</v>
      </c>
      <c r="H85" s="2">
        <v>0</v>
      </c>
      <c r="I85" s="2">
        <v>0</v>
      </c>
      <c r="J85" s="2">
        <v>126551</v>
      </c>
      <c r="K85" s="2">
        <v>0</v>
      </c>
      <c r="L85" s="2">
        <v>0</v>
      </c>
      <c r="M85" s="2">
        <v>126252</v>
      </c>
    </row>
    <row r="86" spans="1:13" ht="12.75">
      <c r="A86" s="2" t="s">
        <v>155</v>
      </c>
      <c r="B86" s="2" t="s">
        <v>156</v>
      </c>
      <c r="C86" s="2">
        <v>1239460</v>
      </c>
      <c r="D86" s="2">
        <v>250</v>
      </c>
      <c r="E86" s="2">
        <v>52184</v>
      </c>
      <c r="F86" s="2">
        <v>0</v>
      </c>
      <c r="G86" s="2">
        <v>0</v>
      </c>
      <c r="H86" s="2">
        <v>0</v>
      </c>
      <c r="I86" s="2">
        <v>0</v>
      </c>
      <c r="J86" s="2">
        <v>385384</v>
      </c>
      <c r="K86" s="2">
        <v>0</v>
      </c>
      <c r="L86" s="2">
        <v>0</v>
      </c>
      <c r="M86" s="2">
        <v>378418</v>
      </c>
    </row>
    <row r="87" spans="1:13" ht="12.75">
      <c r="A87" s="2" t="s">
        <v>157</v>
      </c>
      <c r="B87" s="2" t="s">
        <v>158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288536</v>
      </c>
      <c r="K87" s="2">
        <v>0</v>
      </c>
      <c r="L87" s="2">
        <v>0</v>
      </c>
      <c r="M87" s="2">
        <v>198393</v>
      </c>
    </row>
    <row r="88" spans="1:13" ht="12.75">
      <c r="A88" s="2" t="s">
        <v>159</v>
      </c>
      <c r="B88" s="2" t="s">
        <v>160</v>
      </c>
      <c r="C88" s="2">
        <v>167520</v>
      </c>
      <c r="D88" s="2">
        <v>23167</v>
      </c>
      <c r="E88" s="2">
        <v>10296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</row>
    <row r="89" spans="1:13" ht="12.75">
      <c r="A89" s="2" t="s">
        <v>161</v>
      </c>
      <c r="B89" s="2" t="s">
        <v>162</v>
      </c>
      <c r="C89" s="2">
        <v>1575</v>
      </c>
      <c r="D89" s="2">
        <v>250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122589</v>
      </c>
      <c r="K89" s="2">
        <v>8668</v>
      </c>
      <c r="L89" s="2">
        <v>0</v>
      </c>
      <c r="M89" s="2">
        <v>130916</v>
      </c>
    </row>
    <row r="90" spans="1:13" ht="12.75">
      <c r="A90" s="2" t="s">
        <v>163</v>
      </c>
      <c r="B90" s="2" t="s">
        <v>164</v>
      </c>
      <c r="C90" s="2">
        <v>122128</v>
      </c>
      <c r="D90" s="2">
        <v>0</v>
      </c>
      <c r="E90" s="2">
        <v>5511</v>
      </c>
      <c r="F90" s="2">
        <v>0</v>
      </c>
      <c r="G90" s="2">
        <v>0</v>
      </c>
      <c r="H90" s="2">
        <v>0</v>
      </c>
      <c r="I90" s="2">
        <v>0</v>
      </c>
      <c r="J90" s="2">
        <v>149894</v>
      </c>
      <c r="K90" s="2">
        <v>0</v>
      </c>
      <c r="L90" s="2">
        <v>0</v>
      </c>
      <c r="M90" s="2">
        <v>149295</v>
      </c>
    </row>
    <row r="91" spans="1:13" ht="12.75">
      <c r="A91" s="2" t="s">
        <v>165</v>
      </c>
      <c r="B91" s="2" t="s">
        <v>166</v>
      </c>
      <c r="C91" s="2">
        <v>59925</v>
      </c>
      <c r="D91" s="2">
        <v>0</v>
      </c>
      <c r="E91" s="2">
        <v>7513</v>
      </c>
      <c r="F91" s="2">
        <v>0</v>
      </c>
      <c r="G91" s="2">
        <v>0</v>
      </c>
      <c r="H91" s="2">
        <v>0</v>
      </c>
      <c r="I91" s="2">
        <v>0</v>
      </c>
      <c r="J91" s="2">
        <v>140546</v>
      </c>
      <c r="K91" s="2">
        <v>0</v>
      </c>
      <c r="L91" s="2">
        <v>0</v>
      </c>
      <c r="M91" s="2">
        <v>127497</v>
      </c>
    </row>
    <row r="92" spans="1:13" ht="12.75">
      <c r="A92" s="2" t="s">
        <v>167</v>
      </c>
      <c r="B92" s="2" t="s">
        <v>168</v>
      </c>
      <c r="C92" s="2">
        <v>69045</v>
      </c>
      <c r="D92" s="2">
        <v>0</v>
      </c>
      <c r="E92" s="2">
        <v>4348</v>
      </c>
      <c r="F92" s="2">
        <v>1575</v>
      </c>
      <c r="G92" s="2">
        <v>0</v>
      </c>
      <c r="H92" s="2">
        <v>0</v>
      </c>
      <c r="I92" s="2">
        <v>0</v>
      </c>
      <c r="J92" s="2">
        <v>107608</v>
      </c>
      <c r="K92" s="2">
        <v>0</v>
      </c>
      <c r="L92" s="2">
        <v>0</v>
      </c>
      <c r="M92" s="2">
        <v>101141</v>
      </c>
    </row>
    <row r="93" spans="1:13" ht="12.75">
      <c r="A93" s="2" t="s">
        <v>169</v>
      </c>
      <c r="B93" s="2" t="s">
        <v>170</v>
      </c>
      <c r="C93" s="2">
        <v>18900</v>
      </c>
      <c r="D93" s="2">
        <v>0</v>
      </c>
      <c r="E93" s="2">
        <v>788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</row>
    <row r="94" spans="1:13" ht="12.75">
      <c r="A94" s="2" t="s">
        <v>171</v>
      </c>
      <c r="B94" s="2" t="s">
        <v>172</v>
      </c>
      <c r="C94" s="2">
        <v>44718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112371</v>
      </c>
      <c r="K94" s="2">
        <v>0</v>
      </c>
      <c r="L94" s="2">
        <v>0</v>
      </c>
      <c r="M94" s="2">
        <v>111773</v>
      </c>
    </row>
    <row r="95" spans="1:13" ht="12.75">
      <c r="A95" s="2" t="s">
        <v>173</v>
      </c>
      <c r="B95" s="2" t="s">
        <v>174</v>
      </c>
      <c r="C95" s="2">
        <v>816200</v>
      </c>
      <c r="D95" s="2">
        <v>250</v>
      </c>
      <c r="E95" s="2">
        <v>47595</v>
      </c>
      <c r="F95" s="2">
        <v>0</v>
      </c>
      <c r="G95" s="2">
        <v>0</v>
      </c>
      <c r="H95" s="2">
        <v>0</v>
      </c>
      <c r="I95" s="2">
        <v>0</v>
      </c>
      <c r="J95" s="2">
        <v>427327</v>
      </c>
      <c r="K95" s="2">
        <v>0</v>
      </c>
      <c r="L95" s="2">
        <v>0</v>
      </c>
      <c r="M95" s="2">
        <v>405829</v>
      </c>
    </row>
    <row r="96" spans="1:13" ht="12.75">
      <c r="A96" s="2" t="s">
        <v>175</v>
      </c>
      <c r="B96" s="2" t="s">
        <v>176</v>
      </c>
      <c r="C96" s="2">
        <v>31770</v>
      </c>
      <c r="D96" s="2">
        <v>250</v>
      </c>
      <c r="E96" s="2">
        <v>2715</v>
      </c>
      <c r="F96" s="2">
        <v>0</v>
      </c>
      <c r="G96" s="2">
        <v>0</v>
      </c>
      <c r="H96" s="2">
        <v>0</v>
      </c>
      <c r="I96" s="2">
        <v>0</v>
      </c>
      <c r="J96" s="2">
        <v>275435</v>
      </c>
      <c r="K96" s="2">
        <v>0</v>
      </c>
      <c r="L96" s="2">
        <v>0</v>
      </c>
      <c r="M96" s="2">
        <v>260980</v>
      </c>
    </row>
    <row r="97" spans="1:13" ht="12.75">
      <c r="A97" s="2" t="s">
        <v>177</v>
      </c>
      <c r="B97" s="2" t="s">
        <v>178</v>
      </c>
      <c r="C97" s="2">
        <v>2373105</v>
      </c>
      <c r="D97" s="2">
        <v>343838</v>
      </c>
      <c r="E97" s="2">
        <v>181177</v>
      </c>
      <c r="F97" s="2">
        <v>1217</v>
      </c>
      <c r="G97" s="2">
        <v>0</v>
      </c>
      <c r="H97" s="2">
        <v>0</v>
      </c>
      <c r="I97" s="2">
        <v>0</v>
      </c>
      <c r="J97" s="2">
        <v>700553</v>
      </c>
      <c r="K97" s="2">
        <v>48992</v>
      </c>
      <c r="L97" s="2">
        <v>0</v>
      </c>
      <c r="M97" s="2">
        <v>671183</v>
      </c>
    </row>
    <row r="98" spans="1:13" ht="12.75">
      <c r="A98" s="2" t="s">
        <v>179</v>
      </c>
      <c r="B98" s="2" t="s">
        <v>180</v>
      </c>
      <c r="C98" s="2">
        <v>935580</v>
      </c>
      <c r="D98" s="2">
        <v>60375</v>
      </c>
      <c r="E98" s="2">
        <v>48506</v>
      </c>
      <c r="F98" s="2">
        <v>0</v>
      </c>
      <c r="G98" s="2">
        <v>0</v>
      </c>
      <c r="H98" s="2">
        <v>0</v>
      </c>
      <c r="I98" s="2">
        <v>0</v>
      </c>
      <c r="J98" s="2">
        <v>906845</v>
      </c>
      <c r="K98" s="2">
        <v>0</v>
      </c>
      <c r="L98" s="2">
        <v>0</v>
      </c>
      <c r="M98" s="2">
        <v>752578</v>
      </c>
    </row>
    <row r="99" spans="1:13" ht="12.75">
      <c r="A99" s="2" t="s">
        <v>181</v>
      </c>
      <c r="B99" s="2" t="s">
        <v>182</v>
      </c>
      <c r="C99" s="2">
        <v>216019</v>
      </c>
      <c r="D99" s="2">
        <v>29000</v>
      </c>
      <c r="E99" s="2">
        <v>3320</v>
      </c>
      <c r="F99" s="2">
        <v>0</v>
      </c>
      <c r="G99" s="2">
        <v>0</v>
      </c>
      <c r="H99" s="2">
        <v>0</v>
      </c>
      <c r="I99" s="2">
        <v>0</v>
      </c>
      <c r="J99" s="2">
        <v>236106</v>
      </c>
      <c r="K99" s="2">
        <v>15500</v>
      </c>
      <c r="L99" s="2">
        <v>0</v>
      </c>
      <c r="M99" s="2">
        <v>249561</v>
      </c>
    </row>
    <row r="100" spans="1:13" ht="12.75">
      <c r="A100" s="2" t="s">
        <v>183</v>
      </c>
      <c r="B100" s="2" t="s">
        <v>184</v>
      </c>
      <c r="C100" s="2">
        <v>108735</v>
      </c>
      <c r="D100" s="2">
        <v>250</v>
      </c>
      <c r="E100" s="2">
        <v>2400</v>
      </c>
      <c r="F100" s="2">
        <v>0</v>
      </c>
      <c r="G100" s="2">
        <v>0</v>
      </c>
      <c r="H100" s="2">
        <v>0</v>
      </c>
      <c r="I100" s="2">
        <v>0</v>
      </c>
      <c r="J100" s="2">
        <v>138290</v>
      </c>
      <c r="K100" s="2">
        <v>0</v>
      </c>
      <c r="L100" s="2">
        <v>0</v>
      </c>
      <c r="M100" s="2">
        <v>130925</v>
      </c>
    </row>
    <row r="101" spans="1:13" ht="12.75">
      <c r="A101" s="2" t="s">
        <v>185</v>
      </c>
      <c r="B101" s="2" t="s">
        <v>186</v>
      </c>
      <c r="C101" s="2">
        <v>490085</v>
      </c>
      <c r="D101" s="2">
        <v>67208</v>
      </c>
      <c r="E101" s="2">
        <v>25753</v>
      </c>
      <c r="F101" s="2">
        <v>0</v>
      </c>
      <c r="G101" s="2">
        <v>0</v>
      </c>
      <c r="H101" s="2">
        <v>0</v>
      </c>
      <c r="I101" s="2">
        <v>0</v>
      </c>
      <c r="J101" s="2">
        <v>189871</v>
      </c>
      <c r="K101" s="2">
        <v>12874</v>
      </c>
      <c r="L101" s="2">
        <v>0</v>
      </c>
      <c r="M101" s="2">
        <v>177195</v>
      </c>
    </row>
    <row r="102" spans="1:13" ht="12.75">
      <c r="A102" s="2" t="s">
        <v>187</v>
      </c>
      <c r="B102" s="2" t="s">
        <v>188</v>
      </c>
      <c r="C102" s="2">
        <v>850716</v>
      </c>
      <c r="D102" s="2">
        <v>250</v>
      </c>
      <c r="E102" s="2">
        <v>51463</v>
      </c>
      <c r="F102" s="2">
        <v>4290</v>
      </c>
      <c r="G102" s="2">
        <v>0</v>
      </c>
      <c r="H102" s="2">
        <v>0</v>
      </c>
      <c r="I102" s="2">
        <v>0</v>
      </c>
      <c r="J102" s="2">
        <v>183391</v>
      </c>
      <c r="K102" s="2">
        <v>0</v>
      </c>
      <c r="L102" s="2">
        <v>0</v>
      </c>
      <c r="M102" s="2">
        <v>178000</v>
      </c>
    </row>
    <row r="103" spans="1:13" ht="12.75">
      <c r="A103" s="2" t="s">
        <v>189</v>
      </c>
      <c r="B103" s="2" t="s">
        <v>190</v>
      </c>
      <c r="C103" s="2">
        <v>12428</v>
      </c>
      <c r="D103" s="2">
        <v>0</v>
      </c>
      <c r="E103" s="2">
        <v>3150</v>
      </c>
      <c r="F103" s="2">
        <v>0</v>
      </c>
      <c r="G103" s="2">
        <v>0</v>
      </c>
      <c r="H103" s="2">
        <v>0</v>
      </c>
      <c r="I103" s="2">
        <v>0</v>
      </c>
      <c r="J103" s="2">
        <v>22879</v>
      </c>
      <c r="K103" s="2">
        <v>0</v>
      </c>
      <c r="L103" s="2">
        <v>0</v>
      </c>
      <c r="M103" s="2">
        <v>21084</v>
      </c>
    </row>
    <row r="104" spans="1:13" ht="12.75">
      <c r="A104" s="2" t="s">
        <v>191</v>
      </c>
      <c r="B104" s="2" t="s">
        <v>192</v>
      </c>
      <c r="C104" s="2">
        <v>1951863</v>
      </c>
      <c r="D104" s="2">
        <v>750</v>
      </c>
      <c r="E104" s="2">
        <v>86024</v>
      </c>
      <c r="F104" s="2">
        <v>1825</v>
      </c>
      <c r="G104" s="2">
        <v>0</v>
      </c>
      <c r="H104" s="2">
        <v>0</v>
      </c>
      <c r="I104" s="2">
        <v>0</v>
      </c>
      <c r="J104" s="2">
        <v>781808</v>
      </c>
      <c r="K104" s="2">
        <v>0</v>
      </c>
      <c r="L104" s="2">
        <v>0</v>
      </c>
      <c r="M104" s="2">
        <v>738540</v>
      </c>
    </row>
    <row r="105" spans="1:13" ht="12.75">
      <c r="A105" s="2" t="s">
        <v>193</v>
      </c>
      <c r="B105" s="2" t="s">
        <v>194</v>
      </c>
      <c r="C105" s="2">
        <v>18375</v>
      </c>
      <c r="D105" s="2">
        <v>0</v>
      </c>
      <c r="E105" s="2">
        <v>1838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</row>
    <row r="106" spans="1:13" ht="12.75">
      <c r="A106" s="2" t="s">
        <v>195</v>
      </c>
      <c r="B106" s="2" t="s">
        <v>196</v>
      </c>
      <c r="C106" s="2">
        <v>8138</v>
      </c>
      <c r="D106" s="2">
        <v>0</v>
      </c>
      <c r="E106" s="2">
        <v>1575</v>
      </c>
      <c r="F106" s="2">
        <v>0</v>
      </c>
      <c r="G106" s="2">
        <v>0</v>
      </c>
      <c r="H106" s="2">
        <v>0</v>
      </c>
      <c r="I106" s="2">
        <v>0</v>
      </c>
      <c r="J106" s="2">
        <v>52229</v>
      </c>
      <c r="K106" s="2">
        <v>0</v>
      </c>
      <c r="L106" s="2">
        <v>0</v>
      </c>
      <c r="M106" s="2">
        <v>51930</v>
      </c>
    </row>
    <row r="107" spans="1:13" ht="12.75">
      <c r="A107" s="2" t="s">
        <v>197</v>
      </c>
      <c r="B107" s="2" t="s">
        <v>198</v>
      </c>
      <c r="C107" s="2">
        <v>602628</v>
      </c>
      <c r="D107" s="2">
        <v>0</v>
      </c>
      <c r="E107" s="2">
        <v>22078</v>
      </c>
      <c r="F107" s="2">
        <v>0</v>
      </c>
      <c r="G107" s="2">
        <v>0</v>
      </c>
      <c r="H107" s="2">
        <v>0</v>
      </c>
      <c r="I107" s="2">
        <v>0</v>
      </c>
      <c r="J107" s="2">
        <v>159948</v>
      </c>
      <c r="K107" s="2">
        <v>0</v>
      </c>
      <c r="L107" s="2">
        <v>0</v>
      </c>
      <c r="M107" s="2">
        <v>154079</v>
      </c>
    </row>
    <row r="108" spans="1:13" ht="12.75">
      <c r="A108" s="2" t="s">
        <v>199</v>
      </c>
      <c r="B108" s="2" t="s">
        <v>200</v>
      </c>
      <c r="C108" s="2">
        <v>269085</v>
      </c>
      <c r="D108" s="2">
        <v>0</v>
      </c>
      <c r="E108" s="2">
        <v>15523</v>
      </c>
      <c r="F108" s="2">
        <v>0</v>
      </c>
      <c r="G108" s="2">
        <v>0</v>
      </c>
      <c r="H108" s="2">
        <v>0</v>
      </c>
      <c r="I108" s="2">
        <v>0</v>
      </c>
      <c r="J108" s="2">
        <v>191690</v>
      </c>
      <c r="K108" s="2">
        <v>0</v>
      </c>
      <c r="L108" s="2">
        <v>0</v>
      </c>
      <c r="M108" s="2">
        <v>184265</v>
      </c>
    </row>
    <row r="109" spans="1:13" ht="12.75">
      <c r="A109" s="2" t="s">
        <v>201</v>
      </c>
      <c r="B109" s="2" t="s">
        <v>202</v>
      </c>
      <c r="C109" s="2">
        <v>538762</v>
      </c>
      <c r="D109" s="2">
        <v>0</v>
      </c>
      <c r="E109" s="2">
        <v>26968</v>
      </c>
      <c r="F109" s="2">
        <v>0</v>
      </c>
      <c r="G109" s="2">
        <v>0</v>
      </c>
      <c r="H109" s="2">
        <v>0</v>
      </c>
      <c r="I109" s="2">
        <v>0</v>
      </c>
      <c r="J109" s="2">
        <v>173672</v>
      </c>
      <c r="K109" s="2">
        <v>0</v>
      </c>
      <c r="L109" s="2">
        <v>0</v>
      </c>
      <c r="M109" s="2">
        <v>173373</v>
      </c>
    </row>
    <row r="110" spans="1:13" ht="12.75">
      <c r="A110" s="2" t="s">
        <v>203</v>
      </c>
      <c r="B110" s="2" t="s">
        <v>204</v>
      </c>
      <c r="C110" s="2">
        <v>54255</v>
      </c>
      <c r="D110" s="2">
        <v>5000</v>
      </c>
      <c r="E110" s="2">
        <v>3513</v>
      </c>
      <c r="F110" s="2">
        <v>0</v>
      </c>
      <c r="G110" s="2">
        <v>0</v>
      </c>
      <c r="H110" s="2">
        <v>0</v>
      </c>
      <c r="I110" s="2">
        <v>0</v>
      </c>
      <c r="J110" s="2">
        <v>93523</v>
      </c>
      <c r="K110" s="2">
        <v>0</v>
      </c>
      <c r="L110" s="2">
        <v>0</v>
      </c>
      <c r="M110" s="2">
        <v>88252</v>
      </c>
    </row>
    <row r="111" spans="1:13" ht="12.75">
      <c r="A111" s="2" t="s">
        <v>205</v>
      </c>
      <c r="B111" s="2" t="s">
        <v>206</v>
      </c>
      <c r="C111" s="2">
        <v>424854</v>
      </c>
      <c r="D111" s="2">
        <v>55250</v>
      </c>
      <c r="E111" s="2">
        <v>22347</v>
      </c>
      <c r="F111" s="2">
        <v>3650</v>
      </c>
      <c r="G111" s="2">
        <v>0</v>
      </c>
      <c r="H111" s="2">
        <v>0</v>
      </c>
      <c r="I111" s="2">
        <v>0</v>
      </c>
      <c r="J111" s="2">
        <v>380991</v>
      </c>
      <c r="K111" s="2">
        <v>23416</v>
      </c>
      <c r="L111" s="2">
        <v>0</v>
      </c>
      <c r="M111" s="2">
        <v>388741</v>
      </c>
    </row>
    <row r="112" spans="1:13" ht="12.75">
      <c r="A112" s="2" t="s">
        <v>207</v>
      </c>
      <c r="B112" s="2" t="s">
        <v>208</v>
      </c>
      <c r="C112" s="2">
        <v>671429</v>
      </c>
      <c r="D112" s="2">
        <v>93251</v>
      </c>
      <c r="E112" s="2">
        <v>42988</v>
      </c>
      <c r="F112" s="2">
        <v>18250</v>
      </c>
      <c r="G112" s="2">
        <v>0</v>
      </c>
      <c r="H112" s="2">
        <v>0</v>
      </c>
      <c r="I112" s="2">
        <v>0</v>
      </c>
      <c r="J112" s="2">
        <v>1219662</v>
      </c>
      <c r="K112" s="2">
        <v>67664</v>
      </c>
      <c r="L112" s="2">
        <v>0</v>
      </c>
      <c r="M112" s="2">
        <v>1269274</v>
      </c>
    </row>
    <row r="113" spans="1:13" ht="12.75">
      <c r="A113" s="2" t="s">
        <v>209</v>
      </c>
      <c r="B113" s="2" t="s">
        <v>210</v>
      </c>
      <c r="C113" s="2">
        <v>722605</v>
      </c>
      <c r="D113" s="2">
        <v>94208</v>
      </c>
      <c r="E113" s="2">
        <v>37374</v>
      </c>
      <c r="F113" s="2">
        <v>16380</v>
      </c>
      <c r="G113" s="2">
        <v>0</v>
      </c>
      <c r="H113" s="2">
        <v>0</v>
      </c>
      <c r="I113" s="2">
        <v>0</v>
      </c>
      <c r="J113" s="2">
        <v>311163</v>
      </c>
      <c r="K113" s="2">
        <v>16042</v>
      </c>
      <c r="L113" s="2">
        <v>0</v>
      </c>
      <c r="M113" s="2">
        <v>316010</v>
      </c>
    </row>
    <row r="114" spans="1:13" ht="12.75">
      <c r="A114" s="2" t="s">
        <v>211</v>
      </c>
      <c r="B114" s="2" t="s">
        <v>212</v>
      </c>
      <c r="C114" s="2">
        <v>292681</v>
      </c>
      <c r="D114" s="2">
        <v>0</v>
      </c>
      <c r="E114" s="2">
        <v>15283</v>
      </c>
      <c r="F114" s="2">
        <v>0</v>
      </c>
      <c r="G114" s="2">
        <v>0</v>
      </c>
      <c r="H114" s="2">
        <v>0</v>
      </c>
      <c r="I114" s="2">
        <v>0</v>
      </c>
      <c r="J114" s="2">
        <v>181232</v>
      </c>
      <c r="K114" s="2">
        <v>0</v>
      </c>
      <c r="L114" s="2">
        <v>0</v>
      </c>
      <c r="M114" s="2">
        <v>117247</v>
      </c>
    </row>
    <row r="115" spans="1:13" ht="12.75">
      <c r="A115" s="2" t="s">
        <v>213</v>
      </c>
      <c r="B115" s="2" t="s">
        <v>214</v>
      </c>
      <c r="C115" s="2">
        <v>712921</v>
      </c>
      <c r="D115" s="2">
        <v>0</v>
      </c>
      <c r="E115" s="2">
        <v>33829</v>
      </c>
      <c r="F115" s="2">
        <v>1575</v>
      </c>
      <c r="G115" s="2">
        <v>0</v>
      </c>
      <c r="H115" s="2">
        <v>0</v>
      </c>
      <c r="I115" s="2">
        <v>0</v>
      </c>
      <c r="J115" s="2">
        <v>245111</v>
      </c>
      <c r="K115" s="2">
        <v>0</v>
      </c>
      <c r="L115" s="2">
        <v>0</v>
      </c>
      <c r="M115" s="2">
        <v>227687</v>
      </c>
    </row>
    <row r="116" spans="1:13" ht="12.75">
      <c r="A116" s="2" t="s">
        <v>215</v>
      </c>
      <c r="B116" s="2" t="s">
        <v>216</v>
      </c>
      <c r="C116" s="2">
        <v>379143</v>
      </c>
      <c r="D116" s="2">
        <v>0</v>
      </c>
      <c r="E116" s="2">
        <v>12890</v>
      </c>
      <c r="F116" s="2">
        <v>0</v>
      </c>
      <c r="G116" s="2">
        <v>0</v>
      </c>
      <c r="H116" s="2">
        <v>0</v>
      </c>
      <c r="I116" s="2">
        <v>0</v>
      </c>
      <c r="J116" s="2">
        <v>113634</v>
      </c>
      <c r="K116" s="2">
        <v>0</v>
      </c>
      <c r="L116" s="2">
        <v>0</v>
      </c>
      <c r="M116" s="2">
        <v>106269</v>
      </c>
    </row>
    <row r="117" spans="1:13" ht="12.75">
      <c r="A117" s="2" t="s">
        <v>217</v>
      </c>
      <c r="B117" s="2" t="s">
        <v>218</v>
      </c>
      <c r="C117" s="2">
        <v>273188</v>
      </c>
      <c r="D117" s="2">
        <v>0</v>
      </c>
      <c r="E117" s="2">
        <v>24530</v>
      </c>
      <c r="F117" s="2">
        <v>0</v>
      </c>
      <c r="G117" s="2">
        <v>0</v>
      </c>
      <c r="H117" s="2">
        <v>0</v>
      </c>
      <c r="I117" s="2">
        <v>0</v>
      </c>
      <c r="J117" s="2">
        <v>162055</v>
      </c>
      <c r="K117" s="2">
        <v>0</v>
      </c>
      <c r="L117" s="2">
        <v>0</v>
      </c>
      <c r="M117" s="2">
        <v>113286</v>
      </c>
    </row>
    <row r="118" spans="1:13" ht="12.75">
      <c r="A118" s="2" t="s">
        <v>219</v>
      </c>
      <c r="B118" s="2" t="s">
        <v>220</v>
      </c>
      <c r="C118" s="2">
        <v>0</v>
      </c>
      <c r="D118" s="2">
        <v>0</v>
      </c>
      <c r="E118" s="2">
        <v>0</v>
      </c>
      <c r="F118" s="2">
        <v>0</v>
      </c>
      <c r="G118" s="2">
        <v>744319</v>
      </c>
      <c r="H118" s="2">
        <v>764815</v>
      </c>
      <c r="I118" s="2">
        <v>255755</v>
      </c>
      <c r="J118" s="2">
        <v>0</v>
      </c>
      <c r="K118" s="2">
        <v>0</v>
      </c>
      <c r="L118" s="2">
        <v>0</v>
      </c>
      <c r="M118" s="2">
        <v>0</v>
      </c>
    </row>
    <row r="119" spans="1:13" ht="12.75">
      <c r="A119" s="2" t="s">
        <v>221</v>
      </c>
      <c r="B119" s="2" t="s">
        <v>222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62123</v>
      </c>
      <c r="K119" s="2">
        <v>0</v>
      </c>
      <c r="L119" s="2">
        <v>0</v>
      </c>
      <c r="M119" s="2">
        <v>54459</v>
      </c>
    </row>
    <row r="120" spans="1:13" ht="12.75">
      <c r="A120" s="2" t="s">
        <v>223</v>
      </c>
      <c r="B120" s="2" t="s">
        <v>224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54592</v>
      </c>
      <c r="K120" s="2">
        <v>0</v>
      </c>
      <c r="L120" s="2">
        <v>0</v>
      </c>
      <c r="M120" s="2">
        <v>38479</v>
      </c>
    </row>
    <row r="121" spans="1:13" ht="12.75">
      <c r="A121" s="2" t="s">
        <v>225</v>
      </c>
      <c r="B121" s="2" t="s">
        <v>226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97725</v>
      </c>
      <c r="K121" s="2">
        <v>0</v>
      </c>
      <c r="L121" s="2">
        <v>0</v>
      </c>
      <c r="M121" s="2">
        <v>97725</v>
      </c>
    </row>
    <row r="122" spans="1:13" ht="12.75">
      <c r="A122" s="2" t="s">
        <v>227</v>
      </c>
      <c r="B122" s="2" t="s">
        <v>41</v>
      </c>
      <c r="C122" s="2">
        <v>314078</v>
      </c>
      <c r="D122" s="2">
        <v>0</v>
      </c>
      <c r="E122" s="2">
        <v>24383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</row>
    <row r="123" spans="1:13" ht="12.75">
      <c r="A123" s="2" t="s">
        <v>228</v>
      </c>
      <c r="B123" s="2" t="s">
        <v>43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337701</v>
      </c>
      <c r="K123" s="2">
        <v>0</v>
      </c>
      <c r="L123" s="2">
        <v>0</v>
      </c>
      <c r="M123" s="2">
        <v>243171</v>
      </c>
    </row>
    <row r="124" spans="1:13" ht="12.75">
      <c r="A124" s="2" t="s">
        <v>229</v>
      </c>
      <c r="B124" s="2" t="s">
        <v>45</v>
      </c>
      <c r="C124" s="2">
        <v>525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591559</v>
      </c>
      <c r="K124" s="2">
        <v>0</v>
      </c>
      <c r="L124" s="2">
        <v>0</v>
      </c>
      <c r="M124" s="2">
        <v>364929</v>
      </c>
    </row>
    <row r="125" spans="1:13" ht="12.75">
      <c r="A125" s="2" t="s">
        <v>230</v>
      </c>
      <c r="B125" s="2" t="s">
        <v>47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652804</v>
      </c>
      <c r="K125" s="2">
        <v>0</v>
      </c>
      <c r="L125" s="2">
        <v>0</v>
      </c>
      <c r="M125" s="2">
        <v>580442</v>
      </c>
    </row>
    <row r="126" spans="1:13" ht="12.75">
      <c r="A126" s="2" t="s">
        <v>48</v>
      </c>
      <c r="B126" s="2"/>
      <c r="C126" s="2">
        <v>46588466</v>
      </c>
      <c r="D126" s="2">
        <v>2304082</v>
      </c>
      <c r="E126" s="2">
        <v>3089799</v>
      </c>
      <c r="F126" s="2">
        <v>98588</v>
      </c>
      <c r="G126" s="2">
        <v>2092404</v>
      </c>
      <c r="H126" s="2">
        <v>1529546</v>
      </c>
      <c r="I126" s="2">
        <v>1138853</v>
      </c>
      <c r="J126" s="2">
        <v>28084113</v>
      </c>
      <c r="K126" s="2">
        <v>1790948</v>
      </c>
      <c r="L126" s="2">
        <v>1377323</v>
      </c>
      <c r="M126" s="2">
        <v>23599399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I17">
      <selection activeCell="K25" sqref="K25"/>
    </sheetView>
  </sheetViews>
  <sheetFormatPr defaultColWidth="9.140625" defaultRowHeight="12.75"/>
  <cols>
    <col min="1" max="1" width="4.28125" style="0" customWidth="1"/>
    <col min="2" max="2" width="20.7109375" style="0" customWidth="1"/>
    <col min="11" max="11" width="10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237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2" t="s">
        <v>3</v>
      </c>
      <c r="B6" s="2"/>
      <c r="C6" s="3" t="s">
        <v>4</v>
      </c>
      <c r="D6" s="4"/>
      <c r="E6" s="4"/>
      <c r="F6" s="5"/>
      <c r="G6" s="3" t="s">
        <v>5</v>
      </c>
      <c r="H6" s="4"/>
      <c r="I6" s="5"/>
      <c r="J6" s="4" t="s">
        <v>6</v>
      </c>
      <c r="K6" s="4"/>
      <c r="L6" s="4"/>
      <c r="M6" s="5"/>
    </row>
    <row r="7" spans="1:13" ht="13.5" thickTop="1">
      <c r="A7" s="2"/>
      <c r="B7" s="6"/>
      <c r="C7" s="7"/>
      <c r="D7" s="7" t="s">
        <v>7</v>
      </c>
      <c r="E7" s="7" t="s">
        <v>8</v>
      </c>
      <c r="F7" s="6" t="s">
        <v>8</v>
      </c>
      <c r="G7" s="8"/>
      <c r="H7" s="7" t="s">
        <v>7</v>
      </c>
      <c r="I7" s="6" t="s">
        <v>8</v>
      </c>
      <c r="J7" s="7"/>
      <c r="K7" s="7" t="s">
        <v>7</v>
      </c>
      <c r="L7" s="7" t="s">
        <v>9</v>
      </c>
      <c r="M7" s="6" t="s">
        <v>8</v>
      </c>
    </row>
    <row r="8" spans="1:13" ht="12.75">
      <c r="A8" s="2"/>
      <c r="B8" s="6"/>
      <c r="C8" s="7" t="s">
        <v>10</v>
      </c>
      <c r="D8" s="7" t="s">
        <v>11</v>
      </c>
      <c r="E8" s="7" t="s">
        <v>12</v>
      </c>
      <c r="F8" s="6" t="s">
        <v>13</v>
      </c>
      <c r="G8" s="8" t="s">
        <v>10</v>
      </c>
      <c r="H8" s="7" t="s">
        <v>11</v>
      </c>
      <c r="I8" s="6" t="s">
        <v>12</v>
      </c>
      <c r="J8" s="7" t="s">
        <v>10</v>
      </c>
      <c r="K8" s="7" t="s">
        <v>11</v>
      </c>
      <c r="L8" s="7" t="s">
        <v>15</v>
      </c>
      <c r="M8" s="6" t="s">
        <v>12</v>
      </c>
    </row>
    <row r="9" spans="1:13" ht="12.75">
      <c r="A9" s="9" t="s">
        <v>16</v>
      </c>
      <c r="B9" s="10"/>
      <c r="C9" s="9" t="s">
        <v>17</v>
      </c>
      <c r="D9" s="9" t="s">
        <v>18</v>
      </c>
      <c r="E9" s="9" t="s">
        <v>19</v>
      </c>
      <c r="F9" s="10" t="s">
        <v>16</v>
      </c>
      <c r="G9" s="11" t="s">
        <v>17</v>
      </c>
      <c r="H9" s="9" t="s">
        <v>18</v>
      </c>
      <c r="I9" s="10" t="s">
        <v>16</v>
      </c>
      <c r="J9" s="9" t="s">
        <v>17</v>
      </c>
      <c r="K9" s="9" t="s">
        <v>18</v>
      </c>
      <c r="L9" s="9" t="s">
        <v>17</v>
      </c>
      <c r="M9" s="10" t="s">
        <v>16</v>
      </c>
    </row>
    <row r="10" spans="1:13" ht="12.75">
      <c r="A10" s="2" t="s">
        <v>20</v>
      </c>
      <c r="B10" s="2" t="s">
        <v>21</v>
      </c>
      <c r="C10" s="2">
        <v>3054467</v>
      </c>
      <c r="D10" s="2">
        <v>10167</v>
      </c>
      <c r="E10" s="2">
        <v>202871</v>
      </c>
      <c r="F10" s="2">
        <v>13885</v>
      </c>
      <c r="G10" s="2">
        <v>0</v>
      </c>
      <c r="H10" s="2">
        <v>0</v>
      </c>
      <c r="I10" s="2">
        <v>0</v>
      </c>
      <c r="J10" s="2">
        <v>1728107</v>
      </c>
      <c r="K10" s="2">
        <v>0</v>
      </c>
      <c r="L10" s="2">
        <v>0</v>
      </c>
      <c r="M10" s="2">
        <v>1541668</v>
      </c>
    </row>
    <row r="11" spans="1:13" ht="12.75">
      <c r="A11" s="2" t="s">
        <v>22</v>
      </c>
      <c r="B11" s="2" t="s">
        <v>23</v>
      </c>
      <c r="C11" s="2">
        <v>5045871</v>
      </c>
      <c r="D11" s="2">
        <v>0</v>
      </c>
      <c r="E11" s="2">
        <v>298138</v>
      </c>
      <c r="F11" s="2">
        <v>1785</v>
      </c>
      <c r="G11" s="2">
        <v>0</v>
      </c>
      <c r="H11" s="2">
        <v>0</v>
      </c>
      <c r="I11" s="2">
        <v>0</v>
      </c>
      <c r="J11" s="2">
        <v>3116159</v>
      </c>
      <c r="K11" s="2">
        <v>1032833</v>
      </c>
      <c r="L11" s="2">
        <v>1305339</v>
      </c>
      <c r="M11" s="2">
        <v>1148174</v>
      </c>
    </row>
    <row r="12" spans="1:13" ht="12.75">
      <c r="A12" s="2" t="s">
        <v>24</v>
      </c>
      <c r="B12" s="2" t="s">
        <v>25</v>
      </c>
      <c r="C12" s="2">
        <v>1115616</v>
      </c>
      <c r="D12" s="2">
        <v>0</v>
      </c>
      <c r="E12" s="2">
        <v>90870</v>
      </c>
      <c r="F12" s="2">
        <v>0</v>
      </c>
      <c r="G12" s="2">
        <v>0</v>
      </c>
      <c r="H12" s="2">
        <v>0</v>
      </c>
      <c r="I12" s="2">
        <v>0</v>
      </c>
      <c r="J12" s="2">
        <v>1494068</v>
      </c>
      <c r="K12" s="2">
        <v>0</v>
      </c>
      <c r="L12" s="2">
        <v>0</v>
      </c>
      <c r="M12" s="2">
        <v>1246842</v>
      </c>
    </row>
    <row r="13" spans="1:13" ht="12.75">
      <c r="A13" s="2" t="s">
        <v>26</v>
      </c>
      <c r="B13" s="2" t="s">
        <v>27</v>
      </c>
      <c r="C13" s="2">
        <v>8621010</v>
      </c>
      <c r="D13" s="2">
        <v>1093480</v>
      </c>
      <c r="E13" s="2">
        <v>588383</v>
      </c>
      <c r="F13" s="2">
        <v>34304</v>
      </c>
      <c r="G13" s="2">
        <v>0</v>
      </c>
      <c r="H13" s="2">
        <v>0</v>
      </c>
      <c r="I13" s="2">
        <v>0</v>
      </c>
      <c r="J13" s="2">
        <v>7053770</v>
      </c>
      <c r="K13" s="2">
        <v>423744</v>
      </c>
      <c r="L13" s="2">
        <v>0</v>
      </c>
      <c r="M13" s="2">
        <v>6670606</v>
      </c>
    </row>
    <row r="14" spans="1:13" ht="12.75">
      <c r="A14" s="2" t="s">
        <v>28</v>
      </c>
      <c r="B14" s="2" t="s">
        <v>29</v>
      </c>
      <c r="C14" s="2">
        <v>3571087</v>
      </c>
      <c r="D14" s="2">
        <v>250977</v>
      </c>
      <c r="E14" s="2">
        <v>424530</v>
      </c>
      <c r="F14" s="2">
        <v>6065</v>
      </c>
      <c r="G14" s="2">
        <v>0</v>
      </c>
      <c r="H14" s="2">
        <v>0</v>
      </c>
      <c r="I14" s="2">
        <v>0</v>
      </c>
      <c r="J14" s="2">
        <v>2402487</v>
      </c>
      <c r="K14" s="2">
        <v>113398</v>
      </c>
      <c r="L14" s="2">
        <v>0</v>
      </c>
      <c r="M14" s="2">
        <v>2002015</v>
      </c>
    </row>
    <row r="15" spans="1:13" ht="12.75">
      <c r="A15" s="2" t="s">
        <v>30</v>
      </c>
      <c r="B15" s="2" t="s">
        <v>31</v>
      </c>
      <c r="C15" s="2">
        <v>662696</v>
      </c>
      <c r="D15" s="2">
        <v>0</v>
      </c>
      <c r="E15" s="2">
        <v>27922</v>
      </c>
      <c r="F15" s="2">
        <v>1050</v>
      </c>
      <c r="G15" s="2">
        <v>0</v>
      </c>
      <c r="H15" s="2">
        <v>0</v>
      </c>
      <c r="I15" s="2">
        <v>0</v>
      </c>
      <c r="J15" s="2">
        <v>301645</v>
      </c>
      <c r="K15" s="2">
        <v>0</v>
      </c>
      <c r="L15" s="2">
        <v>0</v>
      </c>
      <c r="M15" s="2">
        <v>280261</v>
      </c>
    </row>
    <row r="16" spans="1:13" ht="12.75">
      <c r="A16" s="2" t="s">
        <v>32</v>
      </c>
      <c r="B16" s="2" t="s">
        <v>33</v>
      </c>
      <c r="C16" s="2">
        <v>0</v>
      </c>
      <c r="D16" s="2">
        <v>0</v>
      </c>
      <c r="E16" s="2">
        <v>0</v>
      </c>
      <c r="F16" s="2">
        <v>0</v>
      </c>
      <c r="G16" s="2">
        <v>1274101</v>
      </c>
      <c r="H16" s="2">
        <v>730723</v>
      </c>
      <c r="I16" s="2">
        <v>808861</v>
      </c>
      <c r="J16" s="2">
        <v>84524</v>
      </c>
      <c r="K16" s="2">
        <v>0</v>
      </c>
      <c r="L16" s="2">
        <v>0</v>
      </c>
      <c r="M16" s="2">
        <v>59664</v>
      </c>
    </row>
    <row r="17" spans="1:13" ht="12.75">
      <c r="A17" s="2" t="s">
        <v>34</v>
      </c>
      <c r="B17" s="2" t="s">
        <v>35</v>
      </c>
      <c r="C17" s="2">
        <v>19797359</v>
      </c>
      <c r="D17" s="2">
        <v>792024</v>
      </c>
      <c r="E17" s="2">
        <v>1253587</v>
      </c>
      <c r="F17" s="2">
        <v>67659</v>
      </c>
      <c r="G17" s="2">
        <v>0</v>
      </c>
      <c r="H17" s="2">
        <v>0</v>
      </c>
      <c r="I17" s="2">
        <v>0</v>
      </c>
      <c r="J17" s="2">
        <v>8372691</v>
      </c>
      <c r="K17" s="2">
        <v>192910</v>
      </c>
      <c r="L17" s="2">
        <v>5828</v>
      </c>
      <c r="M17" s="2">
        <v>7938256</v>
      </c>
    </row>
    <row r="18" spans="1:13" ht="12.75">
      <c r="A18" s="2" t="s">
        <v>36</v>
      </c>
      <c r="B18" s="2" t="s">
        <v>37</v>
      </c>
      <c r="C18" s="2">
        <v>1647859</v>
      </c>
      <c r="D18" s="2">
        <v>0</v>
      </c>
      <c r="E18" s="2">
        <v>95777</v>
      </c>
      <c r="F18" s="2">
        <v>1575</v>
      </c>
      <c r="G18" s="2">
        <v>0</v>
      </c>
      <c r="H18" s="2">
        <v>0</v>
      </c>
      <c r="I18" s="2">
        <v>0</v>
      </c>
      <c r="J18" s="2">
        <v>669793</v>
      </c>
      <c r="K18" s="2">
        <v>0</v>
      </c>
      <c r="L18" s="2">
        <v>0</v>
      </c>
      <c r="M18" s="2">
        <v>559726</v>
      </c>
    </row>
    <row r="19" spans="1:13" ht="12.75">
      <c r="A19" s="2" t="s">
        <v>38</v>
      </c>
      <c r="B19" s="2" t="s">
        <v>39</v>
      </c>
      <c r="C19" s="2">
        <v>0</v>
      </c>
      <c r="D19" s="2">
        <v>0</v>
      </c>
      <c r="E19" s="2">
        <v>0</v>
      </c>
      <c r="F19" s="2">
        <v>0</v>
      </c>
      <c r="G19" s="2">
        <v>718445</v>
      </c>
      <c r="H19" s="2">
        <v>737702</v>
      </c>
      <c r="I19" s="2">
        <v>248395</v>
      </c>
      <c r="J19" s="2">
        <v>203463</v>
      </c>
      <c r="K19" s="2">
        <v>0</v>
      </c>
      <c r="L19" s="2">
        <v>0</v>
      </c>
      <c r="M19" s="2">
        <v>177891</v>
      </c>
    </row>
    <row r="20" spans="1:13" ht="12.75">
      <c r="A20" s="2" t="s">
        <v>40</v>
      </c>
      <c r="B20" s="2" t="s">
        <v>41</v>
      </c>
      <c r="C20" s="2">
        <v>249852</v>
      </c>
      <c r="D20" s="2">
        <v>0</v>
      </c>
      <c r="E20" s="2">
        <v>14633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12.75">
      <c r="A21" s="2" t="s">
        <v>42</v>
      </c>
      <c r="B21" s="2" t="s">
        <v>43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253671</v>
      </c>
      <c r="K21" s="2">
        <v>0</v>
      </c>
      <c r="L21" s="2">
        <v>0</v>
      </c>
      <c r="M21" s="2">
        <v>167644</v>
      </c>
    </row>
    <row r="22" spans="1:13" ht="12.75">
      <c r="A22" s="2" t="s">
        <v>44</v>
      </c>
      <c r="B22" s="2" t="s">
        <v>45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489756</v>
      </c>
      <c r="K22" s="2">
        <v>0</v>
      </c>
      <c r="L22" s="2">
        <v>0</v>
      </c>
      <c r="M22" s="2">
        <v>311165</v>
      </c>
    </row>
    <row r="23" spans="1:13" ht="12.75">
      <c r="A23" s="2" t="s">
        <v>46</v>
      </c>
      <c r="B23" s="2" t="s">
        <v>47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609060</v>
      </c>
      <c r="K23" s="2">
        <v>0</v>
      </c>
      <c r="L23" s="2">
        <v>0</v>
      </c>
      <c r="M23" s="2">
        <v>536473</v>
      </c>
    </row>
    <row r="24" spans="1:13" ht="12.75">
      <c r="A24" s="2" t="s">
        <v>48</v>
      </c>
      <c r="B24" s="2"/>
      <c r="C24" s="2">
        <v>43765817</v>
      </c>
      <c r="D24" s="2">
        <v>2146648</v>
      </c>
      <c r="E24" s="2">
        <v>2996710</v>
      </c>
      <c r="F24" s="2">
        <v>126323</v>
      </c>
      <c r="G24" s="2">
        <v>1992546</v>
      </c>
      <c r="H24" s="2">
        <v>1468425</v>
      </c>
      <c r="I24" s="2">
        <v>1057256</v>
      </c>
      <c r="J24" s="2">
        <v>26779194</v>
      </c>
      <c r="K24" s="2">
        <v>1762885</v>
      </c>
      <c r="L24" s="2">
        <v>1311167</v>
      </c>
      <c r="M24" s="2">
        <v>22640385</v>
      </c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16">
        <f>SUM(K10:K23)</f>
        <v>1762885</v>
      </c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 t="s">
        <v>49</v>
      </c>
      <c r="B30" s="2" t="s">
        <v>21</v>
      </c>
      <c r="C30" s="2">
        <v>96083</v>
      </c>
      <c r="D30" s="2">
        <v>0</v>
      </c>
      <c r="E30" s="2">
        <v>13790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2.75">
      <c r="A31" s="2" t="s">
        <v>50</v>
      </c>
      <c r="B31" s="2" t="s">
        <v>51</v>
      </c>
      <c r="C31" s="2">
        <v>703179</v>
      </c>
      <c r="D31" s="2">
        <v>0</v>
      </c>
      <c r="E31" s="2">
        <v>40173</v>
      </c>
      <c r="F31" s="2">
        <v>0</v>
      </c>
      <c r="G31" s="2">
        <v>0</v>
      </c>
      <c r="H31" s="2">
        <v>0</v>
      </c>
      <c r="I31" s="2">
        <v>0</v>
      </c>
      <c r="J31" s="2">
        <v>415198</v>
      </c>
      <c r="K31" s="2">
        <v>0</v>
      </c>
      <c r="L31" s="2">
        <v>0</v>
      </c>
      <c r="M31" s="2">
        <v>352728</v>
      </c>
    </row>
    <row r="32" spans="1:13" ht="12.75">
      <c r="A32" s="2" t="s">
        <v>52</v>
      </c>
      <c r="B32" s="2" t="s">
        <v>53</v>
      </c>
      <c r="C32" s="2">
        <v>184058</v>
      </c>
      <c r="D32" s="2">
        <v>10167</v>
      </c>
      <c r="E32" s="2">
        <v>16643</v>
      </c>
      <c r="F32" s="2">
        <v>3150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2.75">
      <c r="A33" s="2" t="s">
        <v>54</v>
      </c>
      <c r="B33" s="2" t="s">
        <v>55</v>
      </c>
      <c r="C33" s="2">
        <v>118125</v>
      </c>
      <c r="D33" s="2">
        <v>0</v>
      </c>
      <c r="E33" s="2">
        <v>8400</v>
      </c>
      <c r="F33" s="2">
        <v>0</v>
      </c>
      <c r="G33" s="2">
        <v>0</v>
      </c>
      <c r="H33" s="2">
        <v>0</v>
      </c>
      <c r="I33" s="2">
        <v>0</v>
      </c>
      <c r="J33" s="2">
        <v>317264</v>
      </c>
      <c r="K33" s="2">
        <v>0</v>
      </c>
      <c r="L33" s="2">
        <v>0</v>
      </c>
      <c r="M33" s="2">
        <v>285499</v>
      </c>
    </row>
    <row r="34" spans="1:13" ht="12.75">
      <c r="A34" s="2" t="s">
        <v>56</v>
      </c>
      <c r="B34" s="2" t="s">
        <v>57</v>
      </c>
      <c r="C34" s="2">
        <v>676561</v>
      </c>
      <c r="D34" s="2">
        <v>0</v>
      </c>
      <c r="E34" s="2">
        <v>51075</v>
      </c>
      <c r="F34" s="2">
        <v>0</v>
      </c>
      <c r="G34" s="2">
        <v>0</v>
      </c>
      <c r="H34" s="2">
        <v>0</v>
      </c>
      <c r="I34" s="2">
        <v>0</v>
      </c>
      <c r="J34" s="2">
        <v>275279</v>
      </c>
      <c r="K34" s="2">
        <v>0</v>
      </c>
      <c r="L34" s="2">
        <v>0</v>
      </c>
      <c r="M34" s="2">
        <v>256959</v>
      </c>
    </row>
    <row r="35" spans="1:13" ht="12.75">
      <c r="A35" s="2" t="s">
        <v>58</v>
      </c>
      <c r="B35" s="2" t="s">
        <v>59</v>
      </c>
      <c r="C35" s="2">
        <v>468309</v>
      </c>
      <c r="D35" s="2">
        <v>0</v>
      </c>
      <c r="E35" s="2">
        <v>36001</v>
      </c>
      <c r="F35" s="2">
        <v>0</v>
      </c>
      <c r="G35" s="2">
        <v>0</v>
      </c>
      <c r="H35" s="2">
        <v>0</v>
      </c>
      <c r="I35" s="2">
        <v>0</v>
      </c>
      <c r="J35" s="2">
        <v>113012</v>
      </c>
      <c r="K35" s="2">
        <v>0</v>
      </c>
      <c r="L35" s="2">
        <v>0</v>
      </c>
      <c r="M35" s="2">
        <v>111815</v>
      </c>
    </row>
    <row r="36" spans="1:13" ht="12.75">
      <c r="A36" s="2" t="s">
        <v>60</v>
      </c>
      <c r="B36" s="2" t="s">
        <v>61</v>
      </c>
      <c r="C36" s="2">
        <v>426993</v>
      </c>
      <c r="D36" s="2">
        <v>0</v>
      </c>
      <c r="E36" s="2">
        <v>17183</v>
      </c>
      <c r="F36" s="2">
        <v>10735</v>
      </c>
      <c r="G36" s="2">
        <v>0</v>
      </c>
      <c r="H36" s="2">
        <v>0</v>
      </c>
      <c r="I36" s="2">
        <v>0</v>
      </c>
      <c r="J36" s="2">
        <v>192933</v>
      </c>
      <c r="K36" s="2">
        <v>0</v>
      </c>
      <c r="L36" s="2">
        <v>0</v>
      </c>
      <c r="M36" s="2">
        <v>170952</v>
      </c>
    </row>
    <row r="37" spans="1:13" ht="12.75">
      <c r="A37" s="2" t="s">
        <v>62</v>
      </c>
      <c r="B37" s="2" t="s">
        <v>63</v>
      </c>
      <c r="C37" s="2">
        <v>381159</v>
      </c>
      <c r="D37" s="2">
        <v>0</v>
      </c>
      <c r="E37" s="2">
        <v>19608</v>
      </c>
      <c r="F37" s="2">
        <v>0</v>
      </c>
      <c r="G37" s="2">
        <v>0</v>
      </c>
      <c r="H37" s="2">
        <v>0</v>
      </c>
      <c r="I37" s="2">
        <v>0</v>
      </c>
      <c r="J37" s="2">
        <v>269688</v>
      </c>
      <c r="K37" s="2">
        <v>0</v>
      </c>
      <c r="L37" s="2">
        <v>0</v>
      </c>
      <c r="M37" s="2">
        <v>229524</v>
      </c>
    </row>
    <row r="38" spans="1:13" ht="12.75">
      <c r="A38" s="2" t="s">
        <v>64</v>
      </c>
      <c r="B38" s="2" t="s">
        <v>65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144733</v>
      </c>
      <c r="K38" s="2">
        <v>0</v>
      </c>
      <c r="L38" s="2">
        <v>0</v>
      </c>
      <c r="M38" s="2">
        <v>134191</v>
      </c>
    </row>
    <row r="39" spans="1:13" ht="12.75">
      <c r="A39" s="2" t="s">
        <v>66</v>
      </c>
      <c r="B39" s="2" t="s">
        <v>23</v>
      </c>
      <c r="C39" s="2">
        <v>668723</v>
      </c>
      <c r="D39" s="2">
        <v>0</v>
      </c>
      <c r="E39" s="2">
        <v>104290</v>
      </c>
      <c r="F39" s="2">
        <v>210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2.75">
      <c r="A40" s="2" t="s">
        <v>67</v>
      </c>
      <c r="B40" s="2" t="s">
        <v>68</v>
      </c>
      <c r="C40" s="2">
        <v>1660039</v>
      </c>
      <c r="D40" s="2">
        <v>0</v>
      </c>
      <c r="E40" s="2">
        <v>85683</v>
      </c>
      <c r="F40" s="2">
        <v>0</v>
      </c>
      <c r="G40" s="2">
        <v>0</v>
      </c>
      <c r="H40" s="2">
        <v>0</v>
      </c>
      <c r="I40" s="2">
        <v>0</v>
      </c>
      <c r="J40" s="2">
        <v>275253</v>
      </c>
      <c r="K40" s="2">
        <v>0</v>
      </c>
      <c r="L40" s="2">
        <v>168778</v>
      </c>
      <c r="M40" s="2">
        <v>200385</v>
      </c>
    </row>
    <row r="41" spans="1:13" ht="12.75">
      <c r="A41" s="2" t="s">
        <v>69</v>
      </c>
      <c r="B41" s="2" t="s">
        <v>70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2069967</v>
      </c>
      <c r="K41" s="2">
        <v>1032833</v>
      </c>
      <c r="L41" s="2">
        <v>11000</v>
      </c>
      <c r="M41" s="2">
        <v>286159</v>
      </c>
    </row>
    <row r="42" spans="1:13" ht="12.75">
      <c r="A42" s="2" t="s">
        <v>235</v>
      </c>
      <c r="B42" s="2" t="s">
        <v>236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366825</v>
      </c>
      <c r="M42" s="2">
        <v>0</v>
      </c>
    </row>
    <row r="43" spans="1:13" ht="12.75">
      <c r="A43" s="2" t="s">
        <v>71</v>
      </c>
      <c r="B43" s="2" t="s">
        <v>72</v>
      </c>
      <c r="C43" s="2">
        <v>76651</v>
      </c>
      <c r="D43" s="2">
        <v>0</v>
      </c>
      <c r="E43" s="2">
        <v>5513</v>
      </c>
      <c r="F43" s="2">
        <v>0</v>
      </c>
      <c r="G43" s="2">
        <v>0</v>
      </c>
      <c r="H43" s="2">
        <v>0</v>
      </c>
      <c r="I43" s="2">
        <v>0</v>
      </c>
      <c r="J43" s="2">
        <v>460248</v>
      </c>
      <c r="K43" s="2">
        <v>0</v>
      </c>
      <c r="L43" s="2">
        <v>409899</v>
      </c>
      <c r="M43" s="2">
        <v>376371</v>
      </c>
    </row>
    <row r="44" spans="1:13" ht="12.75">
      <c r="A44" s="2" t="s">
        <v>73</v>
      </c>
      <c r="B44" s="2" t="s">
        <v>74</v>
      </c>
      <c r="C44" s="2">
        <v>1231434</v>
      </c>
      <c r="D44" s="2">
        <v>0</v>
      </c>
      <c r="E44" s="2">
        <v>47021</v>
      </c>
      <c r="F44" s="2">
        <v>1575</v>
      </c>
      <c r="G44" s="2">
        <v>0</v>
      </c>
      <c r="H44" s="2">
        <v>0</v>
      </c>
      <c r="I44" s="2">
        <v>0</v>
      </c>
      <c r="J44" s="2">
        <v>81089</v>
      </c>
      <c r="K44" s="2">
        <v>0</v>
      </c>
      <c r="L44" s="2">
        <v>175273</v>
      </c>
      <c r="M44" s="2">
        <v>72803</v>
      </c>
    </row>
    <row r="45" spans="1:13" ht="12.75">
      <c r="A45" s="2" t="s">
        <v>75</v>
      </c>
      <c r="B45" s="2" t="s">
        <v>76</v>
      </c>
      <c r="C45" s="2">
        <v>1409024</v>
      </c>
      <c r="D45" s="2">
        <v>0</v>
      </c>
      <c r="E45" s="2">
        <v>55632</v>
      </c>
      <c r="F45" s="2">
        <v>0</v>
      </c>
      <c r="G45" s="2">
        <v>0</v>
      </c>
      <c r="H45" s="2">
        <v>0</v>
      </c>
      <c r="I45" s="2">
        <v>0</v>
      </c>
      <c r="J45" s="2">
        <v>229602</v>
      </c>
      <c r="K45" s="2">
        <v>0</v>
      </c>
      <c r="L45" s="2">
        <v>173564</v>
      </c>
      <c r="M45" s="2">
        <v>212456</v>
      </c>
    </row>
    <row r="46" spans="1:13" ht="12.75">
      <c r="A46" s="2" t="s">
        <v>77</v>
      </c>
      <c r="B46" s="2" t="s">
        <v>78</v>
      </c>
      <c r="C46" s="2">
        <v>409155</v>
      </c>
      <c r="D46" s="2">
        <v>0</v>
      </c>
      <c r="E46" s="2">
        <v>52270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2.75">
      <c r="A47" s="2" t="s">
        <v>79</v>
      </c>
      <c r="B47" s="2" t="s">
        <v>80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184165</v>
      </c>
      <c r="K47" s="2">
        <v>0</v>
      </c>
      <c r="L47" s="2">
        <v>0</v>
      </c>
      <c r="M47" s="2">
        <v>131602</v>
      </c>
    </row>
    <row r="48" spans="1:13" ht="12.75">
      <c r="A48" s="2" t="s">
        <v>81</v>
      </c>
      <c r="B48" s="2" t="s">
        <v>82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438692</v>
      </c>
      <c r="K48" s="2">
        <v>0</v>
      </c>
      <c r="L48" s="2">
        <v>0</v>
      </c>
      <c r="M48" s="2">
        <v>404583</v>
      </c>
    </row>
    <row r="49" spans="1:13" ht="12.75">
      <c r="A49" s="2" t="s">
        <v>83</v>
      </c>
      <c r="B49" s="2" t="s">
        <v>84</v>
      </c>
      <c r="C49" s="2">
        <v>672771</v>
      </c>
      <c r="D49" s="2">
        <v>0</v>
      </c>
      <c r="E49" s="2">
        <v>33875</v>
      </c>
      <c r="F49" s="2">
        <v>0</v>
      </c>
      <c r="G49" s="2">
        <v>0</v>
      </c>
      <c r="H49" s="2">
        <v>0</v>
      </c>
      <c r="I49" s="2">
        <v>0</v>
      </c>
      <c r="J49" s="2">
        <v>378260</v>
      </c>
      <c r="K49" s="2">
        <v>0</v>
      </c>
      <c r="L49" s="2">
        <v>0</v>
      </c>
      <c r="M49" s="2">
        <v>298661</v>
      </c>
    </row>
    <row r="50" spans="1:13" ht="12.75">
      <c r="A50" s="2" t="s">
        <v>85</v>
      </c>
      <c r="B50" s="2" t="s">
        <v>86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177127</v>
      </c>
      <c r="K50" s="2">
        <v>0</v>
      </c>
      <c r="L50" s="2">
        <v>0</v>
      </c>
      <c r="M50" s="2">
        <v>165275</v>
      </c>
    </row>
    <row r="51" spans="1:13" ht="12.75">
      <c r="A51" s="2" t="s">
        <v>87</v>
      </c>
      <c r="B51" s="2" t="s">
        <v>88</v>
      </c>
      <c r="C51" s="2">
        <v>27915</v>
      </c>
      <c r="D51" s="2">
        <v>0</v>
      </c>
      <c r="E51" s="2">
        <v>4725</v>
      </c>
      <c r="F51" s="2">
        <v>0</v>
      </c>
      <c r="G51" s="2">
        <v>0</v>
      </c>
      <c r="H51" s="2">
        <v>0</v>
      </c>
      <c r="I51" s="2">
        <v>0</v>
      </c>
      <c r="J51" s="2">
        <v>160903</v>
      </c>
      <c r="K51" s="2">
        <v>0</v>
      </c>
      <c r="L51" s="2">
        <v>0</v>
      </c>
      <c r="M51" s="2">
        <v>144543</v>
      </c>
    </row>
    <row r="52" spans="1:13" ht="12.75">
      <c r="A52" s="2" t="s">
        <v>89</v>
      </c>
      <c r="B52" s="2" t="s">
        <v>90</v>
      </c>
      <c r="C52" s="2">
        <v>5775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154921</v>
      </c>
      <c r="K52" s="2">
        <v>0</v>
      </c>
      <c r="L52" s="2">
        <v>0</v>
      </c>
      <c r="M52" s="2">
        <v>102178</v>
      </c>
    </row>
    <row r="53" spans="1:13" ht="12.75">
      <c r="A53" s="2" t="s">
        <v>91</v>
      </c>
      <c r="B53" s="2" t="s">
        <v>92</v>
      </c>
      <c r="C53" s="2">
        <v>143215</v>
      </c>
      <c r="D53" s="2">
        <v>21084</v>
      </c>
      <c r="E53" s="2">
        <v>12471</v>
      </c>
      <c r="F53" s="2">
        <v>3650</v>
      </c>
      <c r="G53" s="2">
        <v>0</v>
      </c>
      <c r="H53" s="2">
        <v>0</v>
      </c>
      <c r="I53" s="2">
        <v>0</v>
      </c>
      <c r="J53" s="2">
        <v>153017</v>
      </c>
      <c r="K53" s="2">
        <v>9378</v>
      </c>
      <c r="L53" s="2">
        <v>0</v>
      </c>
      <c r="M53" s="2">
        <v>147520</v>
      </c>
    </row>
    <row r="54" spans="1:13" ht="12.75">
      <c r="A54" s="2" t="s">
        <v>93</v>
      </c>
      <c r="B54" s="2" t="s">
        <v>94</v>
      </c>
      <c r="C54" s="2">
        <v>392852</v>
      </c>
      <c r="D54" s="2">
        <v>45917</v>
      </c>
      <c r="E54" s="2">
        <v>29688</v>
      </c>
      <c r="F54" s="2">
        <v>0</v>
      </c>
      <c r="G54" s="2">
        <v>0</v>
      </c>
      <c r="H54" s="2">
        <v>0</v>
      </c>
      <c r="I54" s="2">
        <v>0</v>
      </c>
      <c r="J54" s="2">
        <v>177879</v>
      </c>
      <c r="K54" s="2">
        <v>11502</v>
      </c>
      <c r="L54" s="2">
        <v>0</v>
      </c>
      <c r="M54" s="2">
        <v>169588</v>
      </c>
    </row>
    <row r="55" spans="1:13" ht="12.75">
      <c r="A55" s="2" t="s">
        <v>95</v>
      </c>
      <c r="B55" s="2" t="s">
        <v>96</v>
      </c>
      <c r="C55" s="2">
        <v>1164588</v>
      </c>
      <c r="D55" s="2">
        <v>143378</v>
      </c>
      <c r="E55" s="2">
        <v>75147</v>
      </c>
      <c r="F55" s="2">
        <v>1825</v>
      </c>
      <c r="G55" s="2">
        <v>0</v>
      </c>
      <c r="H55" s="2">
        <v>0</v>
      </c>
      <c r="I55" s="2">
        <v>0</v>
      </c>
      <c r="J55" s="2">
        <v>1325180</v>
      </c>
      <c r="K55" s="2">
        <v>74384</v>
      </c>
      <c r="L55" s="2">
        <v>0</v>
      </c>
      <c r="M55" s="2">
        <v>1260661</v>
      </c>
    </row>
    <row r="56" spans="1:13" ht="12.75">
      <c r="A56" s="2" t="s">
        <v>97</v>
      </c>
      <c r="B56" s="2" t="s">
        <v>98</v>
      </c>
      <c r="C56" s="2">
        <v>1086204</v>
      </c>
      <c r="D56" s="2">
        <v>147921</v>
      </c>
      <c r="E56" s="2">
        <v>85598</v>
      </c>
      <c r="F56" s="2">
        <v>1825</v>
      </c>
      <c r="G56" s="2">
        <v>0</v>
      </c>
      <c r="H56" s="2">
        <v>0</v>
      </c>
      <c r="I56" s="2">
        <v>0</v>
      </c>
      <c r="J56" s="2">
        <v>1072639</v>
      </c>
      <c r="K56" s="2">
        <v>69782</v>
      </c>
      <c r="L56" s="2">
        <v>0</v>
      </c>
      <c r="M56" s="2">
        <v>824233</v>
      </c>
    </row>
    <row r="57" spans="1:13" ht="12.75">
      <c r="A57" s="2" t="s">
        <v>99</v>
      </c>
      <c r="B57" s="2" t="s">
        <v>100</v>
      </c>
      <c r="C57" s="2">
        <v>2892668</v>
      </c>
      <c r="D57" s="2">
        <v>355631</v>
      </c>
      <c r="E57" s="2">
        <v>169975</v>
      </c>
      <c r="F57" s="2">
        <v>6365</v>
      </c>
      <c r="G57" s="2">
        <v>0</v>
      </c>
      <c r="H57" s="2">
        <v>0</v>
      </c>
      <c r="I57" s="2">
        <v>0</v>
      </c>
      <c r="J57" s="2">
        <v>1667519</v>
      </c>
      <c r="K57" s="2">
        <v>101412</v>
      </c>
      <c r="L57" s="2">
        <v>0</v>
      </c>
      <c r="M57" s="2">
        <v>1658720</v>
      </c>
    </row>
    <row r="58" spans="1:13" ht="12.75">
      <c r="A58" s="2" t="s">
        <v>101</v>
      </c>
      <c r="B58" s="2" t="s">
        <v>102</v>
      </c>
      <c r="C58" s="2">
        <v>720320</v>
      </c>
      <c r="D58" s="2">
        <v>100211</v>
      </c>
      <c r="E58" s="2">
        <v>40324</v>
      </c>
      <c r="F58" s="2">
        <v>6365</v>
      </c>
      <c r="G58" s="2">
        <v>0</v>
      </c>
      <c r="H58" s="2">
        <v>0</v>
      </c>
      <c r="I58" s="2">
        <v>0</v>
      </c>
      <c r="J58" s="2">
        <v>34064</v>
      </c>
      <c r="K58" s="2">
        <v>3414</v>
      </c>
      <c r="L58" s="2">
        <v>0</v>
      </c>
      <c r="M58" s="2">
        <v>30211</v>
      </c>
    </row>
    <row r="59" spans="1:13" ht="12.75">
      <c r="A59" s="2" t="s">
        <v>103</v>
      </c>
      <c r="B59" s="2" t="s">
        <v>104</v>
      </c>
      <c r="C59" s="2">
        <v>322127</v>
      </c>
      <c r="D59" s="2">
        <v>43501</v>
      </c>
      <c r="E59" s="2">
        <v>27015</v>
      </c>
      <c r="F59" s="2">
        <v>1825</v>
      </c>
      <c r="G59" s="2">
        <v>0</v>
      </c>
      <c r="H59" s="2">
        <v>0</v>
      </c>
      <c r="I59" s="2">
        <v>0</v>
      </c>
      <c r="J59" s="2">
        <v>498907</v>
      </c>
      <c r="K59" s="2">
        <v>27336</v>
      </c>
      <c r="L59" s="2">
        <v>0</v>
      </c>
      <c r="M59" s="2">
        <v>493047</v>
      </c>
    </row>
    <row r="60" spans="1:13" ht="12.75">
      <c r="A60" s="2" t="s">
        <v>105</v>
      </c>
      <c r="B60" s="2" t="s">
        <v>106</v>
      </c>
      <c r="C60" s="2">
        <v>1627707</v>
      </c>
      <c r="D60" s="2">
        <v>201502</v>
      </c>
      <c r="E60" s="2">
        <v>117692</v>
      </c>
      <c r="F60" s="2">
        <v>3042</v>
      </c>
      <c r="G60" s="2">
        <v>0</v>
      </c>
      <c r="H60" s="2">
        <v>0</v>
      </c>
      <c r="I60" s="2">
        <v>0</v>
      </c>
      <c r="J60" s="2">
        <v>902660</v>
      </c>
      <c r="K60" s="2">
        <v>56624</v>
      </c>
      <c r="L60" s="2">
        <v>0</v>
      </c>
      <c r="M60" s="2">
        <v>932298</v>
      </c>
    </row>
    <row r="61" spans="1:13" ht="12.75">
      <c r="A61" s="2" t="s">
        <v>107</v>
      </c>
      <c r="B61" s="2" t="s">
        <v>108</v>
      </c>
      <c r="C61" s="2">
        <v>102473</v>
      </c>
      <c r="D61" s="2">
        <v>12500</v>
      </c>
      <c r="E61" s="2">
        <v>8625</v>
      </c>
      <c r="F61" s="2">
        <v>0</v>
      </c>
      <c r="G61" s="2">
        <v>0</v>
      </c>
      <c r="H61" s="2">
        <v>0</v>
      </c>
      <c r="I61" s="2">
        <v>0</v>
      </c>
      <c r="J61" s="2">
        <v>123229</v>
      </c>
      <c r="K61" s="2">
        <v>9208</v>
      </c>
      <c r="L61" s="2">
        <v>0</v>
      </c>
      <c r="M61" s="2">
        <v>123125</v>
      </c>
    </row>
    <row r="62" spans="1:13" ht="12.75">
      <c r="A62" s="2" t="s">
        <v>109</v>
      </c>
      <c r="B62" s="2" t="s">
        <v>110</v>
      </c>
      <c r="C62" s="2">
        <v>115516</v>
      </c>
      <c r="D62" s="2">
        <v>14834</v>
      </c>
      <c r="E62" s="2">
        <v>16962</v>
      </c>
      <c r="F62" s="2">
        <v>3042</v>
      </c>
      <c r="G62" s="2">
        <v>0</v>
      </c>
      <c r="H62" s="2">
        <v>0</v>
      </c>
      <c r="I62" s="2">
        <v>0</v>
      </c>
      <c r="J62" s="2">
        <v>939992</v>
      </c>
      <c r="K62" s="2">
        <v>52162</v>
      </c>
      <c r="L62" s="2">
        <v>0</v>
      </c>
      <c r="M62" s="2">
        <v>866363</v>
      </c>
    </row>
    <row r="63" spans="1:13" ht="12.75">
      <c r="A63" s="2" t="s">
        <v>111</v>
      </c>
      <c r="B63" s="2" t="s">
        <v>112</v>
      </c>
      <c r="C63" s="2">
        <v>53340</v>
      </c>
      <c r="D63" s="2">
        <v>7001</v>
      </c>
      <c r="E63" s="2">
        <v>4888</v>
      </c>
      <c r="F63" s="2">
        <v>6365</v>
      </c>
      <c r="G63" s="2">
        <v>0</v>
      </c>
      <c r="H63" s="2">
        <v>0</v>
      </c>
      <c r="I63" s="2">
        <v>0</v>
      </c>
      <c r="J63" s="2">
        <v>158684</v>
      </c>
      <c r="K63" s="2">
        <v>8542</v>
      </c>
      <c r="L63" s="2">
        <v>0</v>
      </c>
      <c r="M63" s="2">
        <v>164840</v>
      </c>
    </row>
    <row r="64" spans="1:13" ht="12.75">
      <c r="A64" s="2" t="s">
        <v>113</v>
      </c>
      <c r="B64" s="2" t="s">
        <v>29</v>
      </c>
      <c r="C64" s="2">
        <v>42605</v>
      </c>
      <c r="D64" s="2">
        <v>0</v>
      </c>
      <c r="E64" s="2">
        <v>25725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ht="12.75">
      <c r="A65" s="2" t="s">
        <v>114</v>
      </c>
      <c r="B65" s="2" t="s">
        <v>115</v>
      </c>
      <c r="C65" s="2">
        <v>941561</v>
      </c>
      <c r="D65" s="2">
        <v>76899</v>
      </c>
      <c r="E65" s="2">
        <v>53990</v>
      </c>
      <c r="F65" s="2">
        <v>0</v>
      </c>
      <c r="G65" s="2">
        <v>0</v>
      </c>
      <c r="H65" s="2">
        <v>0</v>
      </c>
      <c r="I65" s="2">
        <v>0</v>
      </c>
      <c r="J65" s="2">
        <v>519456</v>
      </c>
      <c r="K65" s="2">
        <v>38196</v>
      </c>
      <c r="L65" s="2">
        <v>0</v>
      </c>
      <c r="M65" s="2">
        <v>338429</v>
      </c>
    </row>
    <row r="66" spans="1:13" ht="12.75">
      <c r="A66" s="2" t="s">
        <v>116</v>
      </c>
      <c r="B66" s="2" t="s">
        <v>117</v>
      </c>
      <c r="C66" s="2">
        <v>1098016</v>
      </c>
      <c r="D66" s="2">
        <v>95330</v>
      </c>
      <c r="E66" s="2">
        <v>90335</v>
      </c>
      <c r="F66" s="2">
        <v>1775</v>
      </c>
      <c r="G66" s="2">
        <v>0</v>
      </c>
      <c r="H66" s="2">
        <v>0</v>
      </c>
      <c r="I66" s="2">
        <v>0</v>
      </c>
      <c r="J66" s="2">
        <v>418328</v>
      </c>
      <c r="K66" s="2">
        <v>23465</v>
      </c>
      <c r="L66" s="2">
        <v>0</v>
      </c>
      <c r="M66" s="2">
        <v>405957</v>
      </c>
    </row>
    <row r="67" spans="1:13" ht="12.75">
      <c r="A67" s="2" t="s">
        <v>118</v>
      </c>
      <c r="B67" s="2" t="s">
        <v>119</v>
      </c>
      <c r="C67" s="2">
        <v>96180</v>
      </c>
      <c r="D67" s="2">
        <v>0</v>
      </c>
      <c r="E67" s="2">
        <v>33495</v>
      </c>
      <c r="F67" s="2">
        <v>4290</v>
      </c>
      <c r="G67" s="2">
        <v>0</v>
      </c>
      <c r="H67" s="2">
        <v>0</v>
      </c>
      <c r="I67" s="2">
        <v>0</v>
      </c>
      <c r="J67" s="2">
        <v>45161</v>
      </c>
      <c r="K67" s="2">
        <v>0</v>
      </c>
      <c r="L67" s="2">
        <v>0</v>
      </c>
      <c r="M67" s="2">
        <v>45161</v>
      </c>
    </row>
    <row r="68" spans="1:13" ht="12.75">
      <c r="A68" s="2" t="s">
        <v>120</v>
      </c>
      <c r="B68" s="2" t="s">
        <v>121</v>
      </c>
      <c r="C68" s="2">
        <v>170826</v>
      </c>
      <c r="D68" s="2">
        <v>15332</v>
      </c>
      <c r="E68" s="2">
        <v>4708</v>
      </c>
      <c r="F68" s="2">
        <v>0</v>
      </c>
      <c r="G68" s="2">
        <v>0</v>
      </c>
      <c r="H68" s="2">
        <v>0</v>
      </c>
      <c r="I68" s="2">
        <v>0</v>
      </c>
      <c r="J68" s="2">
        <v>76370</v>
      </c>
      <c r="K68" s="2">
        <v>4735</v>
      </c>
      <c r="L68" s="2">
        <v>0</v>
      </c>
      <c r="M68" s="2">
        <v>68100</v>
      </c>
    </row>
    <row r="69" spans="1:13" ht="12.75">
      <c r="A69" s="2" t="s">
        <v>122</v>
      </c>
      <c r="B69" s="2" t="s">
        <v>123</v>
      </c>
      <c r="C69" s="2">
        <v>879004</v>
      </c>
      <c r="D69" s="2">
        <v>63416</v>
      </c>
      <c r="E69" s="2">
        <v>161392</v>
      </c>
      <c r="F69" s="2">
        <v>0</v>
      </c>
      <c r="G69" s="2">
        <v>0</v>
      </c>
      <c r="H69" s="2">
        <v>0</v>
      </c>
      <c r="I69" s="2">
        <v>0</v>
      </c>
      <c r="J69" s="2">
        <v>948275</v>
      </c>
      <c r="K69" s="2">
        <v>47002</v>
      </c>
      <c r="L69" s="2">
        <v>0</v>
      </c>
      <c r="M69" s="2">
        <v>770239</v>
      </c>
    </row>
    <row r="70" spans="1:13" ht="12.75">
      <c r="A70" s="2" t="s">
        <v>124</v>
      </c>
      <c r="B70" s="2" t="s">
        <v>125</v>
      </c>
      <c r="C70" s="2">
        <v>197199</v>
      </c>
      <c r="D70" s="2">
        <v>0</v>
      </c>
      <c r="E70" s="2">
        <v>47376</v>
      </c>
      <c r="F70" s="2">
        <v>0</v>
      </c>
      <c r="G70" s="2">
        <v>0</v>
      </c>
      <c r="H70" s="2">
        <v>0</v>
      </c>
      <c r="I70" s="2">
        <v>0</v>
      </c>
      <c r="J70" s="2">
        <v>263074</v>
      </c>
      <c r="K70" s="2">
        <v>0</v>
      </c>
      <c r="L70" s="2">
        <v>0</v>
      </c>
      <c r="M70" s="2">
        <v>259185</v>
      </c>
    </row>
    <row r="71" spans="1:13" ht="12.75">
      <c r="A71" s="2" t="s">
        <v>126</v>
      </c>
      <c r="B71" s="2" t="s">
        <v>127</v>
      </c>
      <c r="C71" s="2">
        <v>145696</v>
      </c>
      <c r="D71" s="2">
        <v>0</v>
      </c>
      <c r="E71" s="2">
        <v>7510</v>
      </c>
      <c r="F71" s="2">
        <v>0</v>
      </c>
      <c r="G71" s="2">
        <v>0</v>
      </c>
      <c r="H71" s="2">
        <v>0</v>
      </c>
      <c r="I71" s="2">
        <v>0</v>
      </c>
      <c r="J71" s="2">
        <v>131823</v>
      </c>
      <c r="K71" s="2">
        <v>0</v>
      </c>
      <c r="L71" s="2">
        <v>0</v>
      </c>
      <c r="M71" s="2">
        <v>114944</v>
      </c>
    </row>
    <row r="72" spans="1:13" ht="12.75">
      <c r="A72" s="2" t="s">
        <v>128</v>
      </c>
      <c r="B72" s="2" t="s">
        <v>129</v>
      </c>
      <c r="C72" s="2">
        <v>347616</v>
      </c>
      <c r="D72" s="2">
        <v>0</v>
      </c>
      <c r="E72" s="2">
        <v>13097</v>
      </c>
      <c r="F72" s="2">
        <v>0</v>
      </c>
      <c r="G72" s="2">
        <v>0</v>
      </c>
      <c r="H72" s="2">
        <v>0</v>
      </c>
      <c r="I72" s="2">
        <v>0</v>
      </c>
      <c r="J72" s="2">
        <v>102427</v>
      </c>
      <c r="K72" s="2">
        <v>0</v>
      </c>
      <c r="L72" s="2">
        <v>0</v>
      </c>
      <c r="M72" s="2">
        <v>82539</v>
      </c>
    </row>
    <row r="73" spans="1:13" ht="12.75">
      <c r="A73" s="2" t="s">
        <v>130</v>
      </c>
      <c r="B73" s="2" t="s">
        <v>131</v>
      </c>
      <c r="C73" s="2">
        <v>279552</v>
      </c>
      <c r="D73" s="2">
        <v>0</v>
      </c>
      <c r="E73" s="2">
        <v>12730</v>
      </c>
      <c r="F73" s="2">
        <v>1050</v>
      </c>
      <c r="G73" s="2">
        <v>0</v>
      </c>
      <c r="H73" s="2">
        <v>0</v>
      </c>
      <c r="I73" s="2">
        <v>0</v>
      </c>
      <c r="J73" s="2">
        <v>57404</v>
      </c>
      <c r="K73" s="2">
        <v>0</v>
      </c>
      <c r="L73" s="2">
        <v>0</v>
      </c>
      <c r="M73" s="2">
        <v>56207</v>
      </c>
    </row>
    <row r="74" spans="1:13" ht="12.75">
      <c r="A74" s="2" t="s">
        <v>132</v>
      </c>
      <c r="B74" s="2" t="s">
        <v>133</v>
      </c>
      <c r="C74" s="2">
        <v>35528</v>
      </c>
      <c r="D74" s="2">
        <v>0</v>
      </c>
      <c r="E74" s="2">
        <v>2095</v>
      </c>
      <c r="F74" s="2">
        <v>0</v>
      </c>
      <c r="G74" s="2">
        <v>0</v>
      </c>
      <c r="H74" s="2">
        <v>0</v>
      </c>
      <c r="I74" s="2">
        <v>0</v>
      </c>
      <c r="J74" s="2">
        <v>141814</v>
      </c>
      <c r="K74" s="2">
        <v>0</v>
      </c>
      <c r="L74" s="2">
        <v>0</v>
      </c>
      <c r="M74" s="2">
        <v>141515</v>
      </c>
    </row>
    <row r="75" spans="1:13" ht="12.75">
      <c r="A75" s="2" t="s">
        <v>134</v>
      </c>
      <c r="B75" s="2" t="s">
        <v>33</v>
      </c>
      <c r="C75" s="2">
        <v>0</v>
      </c>
      <c r="D75" s="2">
        <v>0</v>
      </c>
      <c r="E75" s="2">
        <v>0</v>
      </c>
      <c r="F75" s="2">
        <v>0</v>
      </c>
      <c r="G75" s="2">
        <v>1274101</v>
      </c>
      <c r="H75" s="2">
        <v>730723</v>
      </c>
      <c r="I75" s="2">
        <v>808861</v>
      </c>
      <c r="J75" s="2">
        <v>84524</v>
      </c>
      <c r="K75" s="2">
        <v>0</v>
      </c>
      <c r="L75" s="2">
        <v>0</v>
      </c>
      <c r="M75" s="2">
        <v>59664</v>
      </c>
    </row>
    <row r="76" spans="1:13" ht="12.75">
      <c r="A76" s="2" t="s">
        <v>135</v>
      </c>
      <c r="B76" s="2" t="s">
        <v>136</v>
      </c>
      <c r="C76" s="2">
        <v>6757935</v>
      </c>
      <c r="D76" s="2">
        <v>25874</v>
      </c>
      <c r="E76" s="2">
        <v>529186</v>
      </c>
      <c r="F76" s="2">
        <v>2875</v>
      </c>
      <c r="G76" s="2">
        <v>0</v>
      </c>
      <c r="H76" s="2">
        <v>0</v>
      </c>
      <c r="I76" s="2">
        <v>0</v>
      </c>
      <c r="J76" s="2">
        <v>1795</v>
      </c>
      <c r="K76" s="2">
        <v>0</v>
      </c>
      <c r="L76" s="2">
        <v>0</v>
      </c>
      <c r="M76" s="2">
        <v>1795</v>
      </c>
    </row>
    <row r="77" spans="1:13" ht="12.75">
      <c r="A77" s="2" t="s">
        <v>137</v>
      </c>
      <c r="B77" s="2" t="s">
        <v>138</v>
      </c>
      <c r="C77" s="2">
        <v>288934</v>
      </c>
      <c r="D77" s="2">
        <v>37420</v>
      </c>
      <c r="E77" s="2">
        <v>17124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ht="12.75">
      <c r="A78" s="2" t="s">
        <v>139</v>
      </c>
      <c r="B78" s="2" t="s">
        <v>140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22096</v>
      </c>
      <c r="K78" s="2">
        <v>0</v>
      </c>
      <c r="L78" s="2">
        <v>0</v>
      </c>
      <c r="M78" s="2">
        <v>22096</v>
      </c>
    </row>
    <row r="79" spans="1:13" ht="12.75">
      <c r="A79" s="2" t="s">
        <v>141</v>
      </c>
      <c r="B79" s="2" t="s">
        <v>142</v>
      </c>
      <c r="C79" s="2">
        <v>224808</v>
      </c>
      <c r="D79" s="2">
        <v>0</v>
      </c>
      <c r="E79" s="2">
        <v>6609</v>
      </c>
      <c r="F79" s="2">
        <v>0</v>
      </c>
      <c r="G79" s="2">
        <v>0</v>
      </c>
      <c r="H79" s="2">
        <v>0</v>
      </c>
      <c r="I79" s="2">
        <v>0</v>
      </c>
      <c r="J79" s="2">
        <v>269996</v>
      </c>
      <c r="K79" s="2">
        <v>0</v>
      </c>
      <c r="L79" s="2">
        <v>0</v>
      </c>
      <c r="M79" s="2">
        <v>257247</v>
      </c>
    </row>
    <row r="80" spans="1:13" ht="12.75">
      <c r="A80" s="2" t="s">
        <v>143</v>
      </c>
      <c r="B80" s="2" t="s">
        <v>144</v>
      </c>
      <c r="C80" s="2">
        <v>44626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96605</v>
      </c>
      <c r="K80" s="2">
        <v>0</v>
      </c>
      <c r="L80" s="2">
        <v>0</v>
      </c>
      <c r="M80" s="2">
        <v>87606</v>
      </c>
    </row>
    <row r="81" spans="1:13" ht="12.75">
      <c r="A81" s="2" t="s">
        <v>145</v>
      </c>
      <c r="B81" s="2" t="s">
        <v>146</v>
      </c>
      <c r="C81" s="2">
        <v>31065</v>
      </c>
      <c r="D81" s="2">
        <v>0</v>
      </c>
      <c r="E81" s="2">
        <v>160</v>
      </c>
      <c r="F81" s="2">
        <v>1575</v>
      </c>
      <c r="G81" s="2">
        <v>0</v>
      </c>
      <c r="H81" s="2">
        <v>0</v>
      </c>
      <c r="I81" s="2">
        <v>0</v>
      </c>
      <c r="J81" s="2">
        <v>97137</v>
      </c>
      <c r="K81" s="2">
        <v>0</v>
      </c>
      <c r="L81" s="2">
        <v>0</v>
      </c>
      <c r="M81" s="2">
        <v>97137</v>
      </c>
    </row>
    <row r="82" spans="1:13" ht="12.75">
      <c r="A82" s="2" t="s">
        <v>147</v>
      </c>
      <c r="B82" s="2" t="s">
        <v>148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140063</v>
      </c>
      <c r="K82" s="2">
        <v>0</v>
      </c>
      <c r="L82" s="2">
        <v>0</v>
      </c>
      <c r="M82" s="2">
        <v>140063</v>
      </c>
    </row>
    <row r="83" spans="1:13" ht="12.75">
      <c r="A83" s="2" t="s">
        <v>149</v>
      </c>
      <c r="B83" s="2" t="s">
        <v>150</v>
      </c>
      <c r="C83" s="2">
        <v>10590</v>
      </c>
      <c r="D83" s="2">
        <v>1250</v>
      </c>
      <c r="E83" s="2">
        <v>1940</v>
      </c>
      <c r="F83" s="2">
        <v>0</v>
      </c>
      <c r="G83" s="2">
        <v>0</v>
      </c>
      <c r="H83" s="2">
        <v>0</v>
      </c>
      <c r="I83" s="2">
        <v>0</v>
      </c>
      <c r="J83" s="2">
        <v>167044</v>
      </c>
      <c r="K83" s="2">
        <v>8958</v>
      </c>
      <c r="L83" s="2">
        <v>0</v>
      </c>
      <c r="M83" s="2">
        <v>154773</v>
      </c>
    </row>
    <row r="84" spans="1:13" ht="12.75">
      <c r="A84" s="2" t="s">
        <v>151</v>
      </c>
      <c r="B84" s="2" t="s">
        <v>152</v>
      </c>
      <c r="C84" s="2">
        <v>26956</v>
      </c>
      <c r="D84" s="2">
        <v>0</v>
      </c>
      <c r="E84" s="2">
        <v>100</v>
      </c>
      <c r="F84" s="2">
        <v>0</v>
      </c>
      <c r="G84" s="2">
        <v>0</v>
      </c>
      <c r="H84" s="2">
        <v>0</v>
      </c>
      <c r="I84" s="2">
        <v>0</v>
      </c>
      <c r="J84" s="2">
        <v>71631</v>
      </c>
      <c r="K84" s="2">
        <v>0</v>
      </c>
      <c r="L84" s="2">
        <v>0</v>
      </c>
      <c r="M84" s="2">
        <v>71332</v>
      </c>
    </row>
    <row r="85" spans="1:13" ht="12.75">
      <c r="A85" s="2" t="s">
        <v>153</v>
      </c>
      <c r="B85" s="2" t="s">
        <v>154</v>
      </c>
      <c r="C85" s="2">
        <v>9714</v>
      </c>
      <c r="D85" s="2">
        <v>0</v>
      </c>
      <c r="E85" s="2">
        <v>1898</v>
      </c>
      <c r="F85" s="2">
        <v>0</v>
      </c>
      <c r="G85" s="2">
        <v>0</v>
      </c>
      <c r="H85" s="2">
        <v>0</v>
      </c>
      <c r="I85" s="2">
        <v>0</v>
      </c>
      <c r="J85" s="2">
        <v>112305</v>
      </c>
      <c r="K85" s="2">
        <v>0</v>
      </c>
      <c r="L85" s="2">
        <v>0</v>
      </c>
      <c r="M85" s="2">
        <v>110810</v>
      </c>
    </row>
    <row r="86" spans="1:13" ht="12.75">
      <c r="A86" s="2" t="s">
        <v>155</v>
      </c>
      <c r="B86" s="2" t="s">
        <v>156</v>
      </c>
      <c r="C86" s="2">
        <v>1296752</v>
      </c>
      <c r="D86" s="2">
        <v>333</v>
      </c>
      <c r="E86" s="2">
        <v>51753</v>
      </c>
      <c r="F86" s="2">
        <v>0</v>
      </c>
      <c r="G86" s="2">
        <v>0</v>
      </c>
      <c r="H86" s="2">
        <v>0</v>
      </c>
      <c r="I86" s="2">
        <v>0</v>
      </c>
      <c r="J86" s="2">
        <v>373283</v>
      </c>
      <c r="K86" s="2">
        <v>0</v>
      </c>
      <c r="L86" s="2">
        <v>0</v>
      </c>
      <c r="M86" s="2">
        <v>365619</v>
      </c>
    </row>
    <row r="87" spans="1:13" ht="12.75">
      <c r="A87" s="2" t="s">
        <v>157</v>
      </c>
      <c r="B87" s="2" t="s">
        <v>158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245346</v>
      </c>
      <c r="K87" s="2">
        <v>0</v>
      </c>
      <c r="L87" s="2">
        <v>0</v>
      </c>
      <c r="M87" s="2">
        <v>180159</v>
      </c>
    </row>
    <row r="88" spans="1:13" ht="12.75">
      <c r="A88" s="2" t="s">
        <v>159</v>
      </c>
      <c r="B88" s="2" t="s">
        <v>160</v>
      </c>
      <c r="C88" s="2">
        <v>179648</v>
      </c>
      <c r="D88" s="2">
        <v>25334</v>
      </c>
      <c r="E88" s="2">
        <v>14927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</row>
    <row r="89" spans="1:13" ht="12.75">
      <c r="A89" s="2" t="s">
        <v>161</v>
      </c>
      <c r="B89" s="2" t="s">
        <v>162</v>
      </c>
      <c r="C89" s="2">
        <v>1575</v>
      </c>
      <c r="D89" s="2">
        <v>250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121255</v>
      </c>
      <c r="K89" s="2">
        <v>8334</v>
      </c>
      <c r="L89" s="2">
        <v>0</v>
      </c>
      <c r="M89" s="2">
        <v>128907</v>
      </c>
    </row>
    <row r="90" spans="1:13" ht="12.75">
      <c r="A90" s="2" t="s">
        <v>163</v>
      </c>
      <c r="B90" s="2" t="s">
        <v>164</v>
      </c>
      <c r="C90" s="2">
        <v>111756</v>
      </c>
      <c r="D90" s="2">
        <v>0</v>
      </c>
      <c r="E90" s="2">
        <v>5991</v>
      </c>
      <c r="F90" s="2">
        <v>0</v>
      </c>
      <c r="G90" s="2">
        <v>0</v>
      </c>
      <c r="H90" s="2">
        <v>0</v>
      </c>
      <c r="I90" s="2">
        <v>0</v>
      </c>
      <c r="J90" s="2">
        <v>154841</v>
      </c>
      <c r="K90" s="2">
        <v>0</v>
      </c>
      <c r="L90" s="2">
        <v>0</v>
      </c>
      <c r="M90" s="2">
        <v>154542</v>
      </c>
    </row>
    <row r="91" spans="1:13" ht="12.75">
      <c r="A91" s="2" t="s">
        <v>165</v>
      </c>
      <c r="B91" s="2" t="s">
        <v>166</v>
      </c>
      <c r="C91" s="2">
        <v>62393</v>
      </c>
      <c r="D91" s="2">
        <v>0</v>
      </c>
      <c r="E91" s="2">
        <v>7513</v>
      </c>
      <c r="F91" s="2">
        <v>0</v>
      </c>
      <c r="G91" s="2">
        <v>0</v>
      </c>
      <c r="H91" s="2">
        <v>0</v>
      </c>
      <c r="I91" s="2">
        <v>0</v>
      </c>
      <c r="J91" s="2">
        <v>129707</v>
      </c>
      <c r="K91" s="2">
        <v>0</v>
      </c>
      <c r="L91" s="2">
        <v>0</v>
      </c>
      <c r="M91" s="2">
        <v>124322</v>
      </c>
    </row>
    <row r="92" spans="1:13" ht="12.75">
      <c r="A92" s="2" t="s">
        <v>167</v>
      </c>
      <c r="B92" s="2" t="s">
        <v>168</v>
      </c>
      <c r="C92" s="2">
        <v>71145</v>
      </c>
      <c r="D92" s="2">
        <v>0</v>
      </c>
      <c r="E92" s="2">
        <v>3298</v>
      </c>
      <c r="F92" s="2">
        <v>0</v>
      </c>
      <c r="G92" s="2">
        <v>0</v>
      </c>
      <c r="H92" s="2">
        <v>0</v>
      </c>
      <c r="I92" s="2">
        <v>0</v>
      </c>
      <c r="J92" s="2">
        <v>98238</v>
      </c>
      <c r="K92" s="2">
        <v>0</v>
      </c>
      <c r="L92" s="2">
        <v>0</v>
      </c>
      <c r="M92" s="2">
        <v>89676</v>
      </c>
    </row>
    <row r="93" spans="1:13" ht="12.75">
      <c r="A93" s="2" t="s">
        <v>169</v>
      </c>
      <c r="B93" s="2" t="s">
        <v>170</v>
      </c>
      <c r="C93" s="2">
        <v>13650</v>
      </c>
      <c r="D93" s="2">
        <v>0</v>
      </c>
      <c r="E93" s="2">
        <v>788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</row>
    <row r="94" spans="1:13" ht="12.75">
      <c r="A94" s="2" t="s">
        <v>171</v>
      </c>
      <c r="B94" s="2" t="s">
        <v>172</v>
      </c>
      <c r="C94" s="2">
        <v>43052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105144</v>
      </c>
      <c r="K94" s="2">
        <v>0</v>
      </c>
      <c r="L94" s="2">
        <v>0</v>
      </c>
      <c r="M94" s="2">
        <v>105144</v>
      </c>
    </row>
    <row r="95" spans="1:13" ht="12.75">
      <c r="A95" s="2" t="s">
        <v>173</v>
      </c>
      <c r="B95" s="2" t="s">
        <v>174</v>
      </c>
      <c r="C95" s="2">
        <v>759296</v>
      </c>
      <c r="D95" s="2">
        <v>250</v>
      </c>
      <c r="E95" s="2">
        <v>37464</v>
      </c>
      <c r="F95" s="2">
        <v>0</v>
      </c>
      <c r="G95" s="2">
        <v>0</v>
      </c>
      <c r="H95" s="2">
        <v>0</v>
      </c>
      <c r="I95" s="2">
        <v>0</v>
      </c>
      <c r="J95" s="2">
        <v>408819</v>
      </c>
      <c r="K95" s="2">
        <v>0</v>
      </c>
      <c r="L95" s="2">
        <v>0</v>
      </c>
      <c r="M95" s="2">
        <v>396968</v>
      </c>
    </row>
    <row r="96" spans="1:13" ht="12.75">
      <c r="A96" s="2" t="s">
        <v>175</v>
      </c>
      <c r="B96" s="2" t="s">
        <v>176</v>
      </c>
      <c r="C96" s="2">
        <v>26993</v>
      </c>
      <c r="D96" s="2">
        <v>250</v>
      </c>
      <c r="E96" s="2">
        <v>2400</v>
      </c>
      <c r="F96" s="2">
        <v>0</v>
      </c>
      <c r="G96" s="2">
        <v>0</v>
      </c>
      <c r="H96" s="2">
        <v>0</v>
      </c>
      <c r="I96" s="2">
        <v>0</v>
      </c>
      <c r="J96" s="2">
        <v>258402</v>
      </c>
      <c r="K96" s="2">
        <v>0</v>
      </c>
      <c r="L96" s="2">
        <v>0</v>
      </c>
      <c r="M96" s="2">
        <v>243211</v>
      </c>
    </row>
    <row r="97" spans="1:13" ht="12.75">
      <c r="A97" s="2" t="s">
        <v>177</v>
      </c>
      <c r="B97" s="2" t="s">
        <v>178</v>
      </c>
      <c r="C97" s="2">
        <v>2166045</v>
      </c>
      <c r="D97" s="2">
        <v>315676</v>
      </c>
      <c r="E97" s="2">
        <v>173571</v>
      </c>
      <c r="F97" s="2">
        <v>4867</v>
      </c>
      <c r="G97" s="2">
        <v>0</v>
      </c>
      <c r="H97" s="2">
        <v>0</v>
      </c>
      <c r="I97" s="2">
        <v>0</v>
      </c>
      <c r="J97" s="2">
        <v>674117</v>
      </c>
      <c r="K97" s="2">
        <v>46370</v>
      </c>
      <c r="L97" s="2">
        <v>0</v>
      </c>
      <c r="M97" s="2">
        <v>603994</v>
      </c>
    </row>
    <row r="98" spans="1:13" ht="12.75">
      <c r="A98" s="2" t="s">
        <v>179</v>
      </c>
      <c r="B98" s="2" t="s">
        <v>180</v>
      </c>
      <c r="C98" s="2">
        <v>915507</v>
      </c>
      <c r="D98" s="2">
        <v>60668</v>
      </c>
      <c r="E98" s="2">
        <v>55628</v>
      </c>
      <c r="F98" s="2">
        <v>0</v>
      </c>
      <c r="G98" s="2">
        <v>0</v>
      </c>
      <c r="H98" s="2">
        <v>0</v>
      </c>
      <c r="I98" s="2">
        <v>0</v>
      </c>
      <c r="J98" s="2">
        <v>878421</v>
      </c>
      <c r="K98" s="2">
        <v>0</v>
      </c>
      <c r="L98" s="2">
        <v>5828</v>
      </c>
      <c r="M98" s="2">
        <v>718884</v>
      </c>
    </row>
    <row r="99" spans="1:13" ht="12.75">
      <c r="A99" s="2" t="s">
        <v>181</v>
      </c>
      <c r="B99" s="2" t="s">
        <v>182</v>
      </c>
      <c r="C99" s="2">
        <v>239910</v>
      </c>
      <c r="D99" s="2">
        <v>32169</v>
      </c>
      <c r="E99" s="2">
        <v>8795</v>
      </c>
      <c r="F99" s="2">
        <v>0</v>
      </c>
      <c r="G99" s="2">
        <v>0</v>
      </c>
      <c r="H99" s="2">
        <v>0</v>
      </c>
      <c r="I99" s="2">
        <v>0</v>
      </c>
      <c r="J99" s="2">
        <v>222574</v>
      </c>
      <c r="K99" s="2">
        <v>15374</v>
      </c>
      <c r="L99" s="2">
        <v>0</v>
      </c>
      <c r="M99" s="2">
        <v>203013</v>
      </c>
    </row>
    <row r="100" spans="1:13" ht="12.75">
      <c r="A100" s="2" t="s">
        <v>183</v>
      </c>
      <c r="B100" s="2" t="s">
        <v>184</v>
      </c>
      <c r="C100" s="2">
        <v>93683</v>
      </c>
      <c r="D100" s="2">
        <v>250</v>
      </c>
      <c r="E100" s="2">
        <v>4565</v>
      </c>
      <c r="F100" s="2">
        <v>0</v>
      </c>
      <c r="G100" s="2">
        <v>0</v>
      </c>
      <c r="H100" s="2">
        <v>0</v>
      </c>
      <c r="I100" s="2">
        <v>0</v>
      </c>
      <c r="J100" s="2">
        <v>131935</v>
      </c>
      <c r="K100" s="2">
        <v>0</v>
      </c>
      <c r="L100" s="2">
        <v>0</v>
      </c>
      <c r="M100" s="2">
        <v>127747</v>
      </c>
    </row>
    <row r="101" spans="1:13" ht="12.75">
      <c r="A101" s="2" t="s">
        <v>185</v>
      </c>
      <c r="B101" s="2" t="s">
        <v>186</v>
      </c>
      <c r="C101" s="2">
        <v>457160</v>
      </c>
      <c r="D101" s="2">
        <v>63252</v>
      </c>
      <c r="E101" s="2">
        <v>27013</v>
      </c>
      <c r="F101" s="2">
        <v>0</v>
      </c>
      <c r="G101" s="2">
        <v>0</v>
      </c>
      <c r="H101" s="2">
        <v>0</v>
      </c>
      <c r="I101" s="2">
        <v>0</v>
      </c>
      <c r="J101" s="2">
        <v>177408</v>
      </c>
      <c r="K101" s="2">
        <v>12666</v>
      </c>
      <c r="L101" s="2">
        <v>0</v>
      </c>
      <c r="M101" s="2">
        <v>163270</v>
      </c>
    </row>
    <row r="102" spans="1:13" ht="12.75">
      <c r="A102" s="2" t="s">
        <v>187</v>
      </c>
      <c r="B102" s="2" t="s">
        <v>188</v>
      </c>
      <c r="C102" s="2">
        <v>832987</v>
      </c>
      <c r="D102" s="2">
        <v>250</v>
      </c>
      <c r="E102" s="2">
        <v>50298</v>
      </c>
      <c r="F102" s="2">
        <v>4290</v>
      </c>
      <c r="G102" s="2">
        <v>0</v>
      </c>
      <c r="H102" s="2">
        <v>0</v>
      </c>
      <c r="I102" s="2">
        <v>0</v>
      </c>
      <c r="J102" s="2">
        <v>165956</v>
      </c>
      <c r="K102" s="2">
        <v>0</v>
      </c>
      <c r="L102" s="2">
        <v>0</v>
      </c>
      <c r="M102" s="2">
        <v>165358</v>
      </c>
    </row>
    <row r="103" spans="1:13" ht="12.75">
      <c r="A103" s="2" t="s">
        <v>189</v>
      </c>
      <c r="B103" s="2" t="s">
        <v>190</v>
      </c>
      <c r="C103" s="2">
        <v>13740</v>
      </c>
      <c r="D103" s="2">
        <v>0</v>
      </c>
      <c r="E103" s="2">
        <v>3150</v>
      </c>
      <c r="F103" s="2">
        <v>0</v>
      </c>
      <c r="G103" s="2">
        <v>0</v>
      </c>
      <c r="H103" s="2">
        <v>0</v>
      </c>
      <c r="I103" s="2">
        <v>0</v>
      </c>
      <c r="J103" s="2">
        <v>22879</v>
      </c>
      <c r="K103" s="2">
        <v>0</v>
      </c>
      <c r="L103" s="2">
        <v>0</v>
      </c>
      <c r="M103" s="2">
        <v>22281</v>
      </c>
    </row>
    <row r="104" spans="1:13" ht="12.75">
      <c r="A104" s="2" t="s">
        <v>191</v>
      </c>
      <c r="B104" s="2" t="s">
        <v>192</v>
      </c>
      <c r="C104" s="2">
        <v>1904650</v>
      </c>
      <c r="D104" s="2">
        <v>750</v>
      </c>
      <c r="E104" s="2">
        <v>87060</v>
      </c>
      <c r="F104" s="2">
        <v>0</v>
      </c>
      <c r="G104" s="2">
        <v>0</v>
      </c>
      <c r="H104" s="2">
        <v>0</v>
      </c>
      <c r="I104" s="2">
        <v>0</v>
      </c>
      <c r="J104" s="2">
        <v>748038</v>
      </c>
      <c r="K104" s="2">
        <v>0</v>
      </c>
      <c r="L104" s="2">
        <v>0</v>
      </c>
      <c r="M104" s="2">
        <v>711697</v>
      </c>
    </row>
    <row r="105" spans="1:13" ht="12.75">
      <c r="A105" s="2" t="s">
        <v>193</v>
      </c>
      <c r="B105" s="2" t="s">
        <v>194</v>
      </c>
      <c r="C105" s="2">
        <v>24150</v>
      </c>
      <c r="D105" s="2">
        <v>0</v>
      </c>
      <c r="E105" s="2">
        <v>1838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</row>
    <row r="106" spans="1:13" ht="12.75">
      <c r="A106" s="2" t="s">
        <v>195</v>
      </c>
      <c r="B106" s="2" t="s">
        <v>196</v>
      </c>
      <c r="C106" s="2">
        <v>5251</v>
      </c>
      <c r="D106" s="2">
        <v>0</v>
      </c>
      <c r="E106" s="2">
        <v>263</v>
      </c>
      <c r="F106" s="2">
        <v>0</v>
      </c>
      <c r="G106" s="2">
        <v>0</v>
      </c>
      <c r="H106" s="2">
        <v>0</v>
      </c>
      <c r="I106" s="2">
        <v>0</v>
      </c>
      <c r="J106" s="2">
        <v>54621</v>
      </c>
      <c r="K106" s="2">
        <v>0</v>
      </c>
      <c r="L106" s="2">
        <v>0</v>
      </c>
      <c r="M106" s="2">
        <v>53724</v>
      </c>
    </row>
    <row r="107" spans="1:13" ht="12.75">
      <c r="A107" s="2" t="s">
        <v>197</v>
      </c>
      <c r="B107" s="2" t="s">
        <v>198</v>
      </c>
      <c r="C107" s="2">
        <v>625479</v>
      </c>
      <c r="D107" s="2">
        <v>0</v>
      </c>
      <c r="E107" s="2">
        <v>27200</v>
      </c>
      <c r="F107" s="2">
        <v>0</v>
      </c>
      <c r="G107" s="2">
        <v>0</v>
      </c>
      <c r="H107" s="2">
        <v>0</v>
      </c>
      <c r="I107" s="2">
        <v>0</v>
      </c>
      <c r="J107" s="2">
        <v>155551</v>
      </c>
      <c r="K107" s="2">
        <v>0</v>
      </c>
      <c r="L107" s="2">
        <v>0</v>
      </c>
      <c r="M107" s="2">
        <v>149981</v>
      </c>
    </row>
    <row r="108" spans="1:13" ht="12.75">
      <c r="A108" s="2" t="s">
        <v>199</v>
      </c>
      <c r="B108" s="2" t="s">
        <v>200</v>
      </c>
      <c r="C108" s="2">
        <v>264363</v>
      </c>
      <c r="D108" s="2">
        <v>0</v>
      </c>
      <c r="E108" s="2">
        <v>14920</v>
      </c>
      <c r="F108" s="2">
        <v>0</v>
      </c>
      <c r="G108" s="2">
        <v>0</v>
      </c>
      <c r="H108" s="2">
        <v>0</v>
      </c>
      <c r="I108" s="2">
        <v>0</v>
      </c>
      <c r="J108" s="2">
        <v>195542</v>
      </c>
      <c r="K108" s="2">
        <v>0</v>
      </c>
      <c r="L108" s="2">
        <v>0</v>
      </c>
      <c r="M108" s="2">
        <v>194047</v>
      </c>
    </row>
    <row r="109" spans="1:13" ht="12.75">
      <c r="A109" s="2" t="s">
        <v>201</v>
      </c>
      <c r="B109" s="2" t="s">
        <v>202</v>
      </c>
      <c r="C109" s="2">
        <v>585664</v>
      </c>
      <c r="D109" s="2">
        <v>0</v>
      </c>
      <c r="E109" s="2">
        <v>28410</v>
      </c>
      <c r="F109" s="2">
        <v>0</v>
      </c>
      <c r="G109" s="2">
        <v>0</v>
      </c>
      <c r="H109" s="2">
        <v>0</v>
      </c>
      <c r="I109" s="2">
        <v>0</v>
      </c>
      <c r="J109" s="2">
        <v>166261</v>
      </c>
      <c r="K109" s="2">
        <v>0</v>
      </c>
      <c r="L109" s="2">
        <v>0</v>
      </c>
      <c r="M109" s="2">
        <v>164167</v>
      </c>
    </row>
    <row r="110" spans="1:13" ht="12.75">
      <c r="A110" s="2" t="s">
        <v>203</v>
      </c>
      <c r="B110" s="2" t="s">
        <v>204</v>
      </c>
      <c r="C110" s="2">
        <v>52590</v>
      </c>
      <c r="D110" s="2">
        <v>4417</v>
      </c>
      <c r="E110" s="2">
        <v>5088</v>
      </c>
      <c r="F110" s="2">
        <v>0</v>
      </c>
      <c r="G110" s="2">
        <v>0</v>
      </c>
      <c r="H110" s="2">
        <v>0</v>
      </c>
      <c r="I110" s="2">
        <v>0</v>
      </c>
      <c r="J110" s="2">
        <v>94881</v>
      </c>
      <c r="K110" s="2">
        <v>0</v>
      </c>
      <c r="L110" s="2">
        <v>0</v>
      </c>
      <c r="M110" s="2">
        <v>89909</v>
      </c>
    </row>
    <row r="111" spans="1:13" ht="12.75">
      <c r="A111" s="2" t="s">
        <v>205</v>
      </c>
      <c r="B111" s="2" t="s">
        <v>206</v>
      </c>
      <c r="C111" s="2">
        <v>388263</v>
      </c>
      <c r="D111" s="2">
        <v>52420</v>
      </c>
      <c r="E111" s="2">
        <v>17269</v>
      </c>
      <c r="F111" s="2">
        <v>3650</v>
      </c>
      <c r="G111" s="2">
        <v>0</v>
      </c>
      <c r="H111" s="2">
        <v>0</v>
      </c>
      <c r="I111" s="2">
        <v>0</v>
      </c>
      <c r="J111" s="2">
        <v>343583</v>
      </c>
      <c r="K111" s="2">
        <v>21166</v>
      </c>
      <c r="L111" s="2">
        <v>0</v>
      </c>
      <c r="M111" s="2">
        <v>326150</v>
      </c>
    </row>
    <row r="112" spans="1:13" ht="12.75">
      <c r="A112" s="2" t="s">
        <v>207</v>
      </c>
      <c r="B112" s="2" t="s">
        <v>208</v>
      </c>
      <c r="C112" s="2">
        <v>617180</v>
      </c>
      <c r="D112" s="2">
        <v>86253</v>
      </c>
      <c r="E112" s="2">
        <v>37038</v>
      </c>
      <c r="F112" s="2">
        <v>17642</v>
      </c>
      <c r="G112" s="2">
        <v>0</v>
      </c>
      <c r="H112" s="2">
        <v>0</v>
      </c>
      <c r="I112" s="2">
        <v>0</v>
      </c>
      <c r="J112" s="2">
        <v>1162890</v>
      </c>
      <c r="K112" s="2">
        <v>64500</v>
      </c>
      <c r="L112" s="2">
        <v>0</v>
      </c>
      <c r="M112" s="2">
        <v>1203884</v>
      </c>
    </row>
    <row r="113" spans="1:13" ht="12.75">
      <c r="A113" s="2" t="s">
        <v>209</v>
      </c>
      <c r="B113" s="2" t="s">
        <v>210</v>
      </c>
      <c r="C113" s="2">
        <v>649849</v>
      </c>
      <c r="D113" s="2">
        <v>84958</v>
      </c>
      <c r="E113" s="2">
        <v>30337</v>
      </c>
      <c r="F113" s="2">
        <v>32760</v>
      </c>
      <c r="G113" s="2">
        <v>0</v>
      </c>
      <c r="H113" s="2">
        <v>0</v>
      </c>
      <c r="I113" s="2">
        <v>0</v>
      </c>
      <c r="J113" s="2">
        <v>304327</v>
      </c>
      <c r="K113" s="2">
        <v>15542</v>
      </c>
      <c r="L113" s="2">
        <v>0</v>
      </c>
      <c r="M113" s="2">
        <v>308743</v>
      </c>
    </row>
    <row r="114" spans="1:13" ht="12.75">
      <c r="A114" s="2" t="s">
        <v>211</v>
      </c>
      <c r="B114" s="2" t="s">
        <v>212</v>
      </c>
      <c r="C114" s="2">
        <v>314230</v>
      </c>
      <c r="D114" s="2">
        <v>0</v>
      </c>
      <c r="E114" s="2">
        <v>16228</v>
      </c>
      <c r="F114" s="2">
        <v>0</v>
      </c>
      <c r="G114" s="2">
        <v>0</v>
      </c>
      <c r="H114" s="2">
        <v>0</v>
      </c>
      <c r="I114" s="2">
        <v>0</v>
      </c>
      <c r="J114" s="2">
        <v>167015</v>
      </c>
      <c r="K114" s="2">
        <v>0</v>
      </c>
      <c r="L114" s="2">
        <v>0</v>
      </c>
      <c r="M114" s="2">
        <v>132762</v>
      </c>
    </row>
    <row r="115" spans="1:13" ht="12.75">
      <c r="A115" s="2" t="s">
        <v>213</v>
      </c>
      <c r="B115" s="2" t="s">
        <v>214</v>
      </c>
      <c r="C115" s="2">
        <v>708499</v>
      </c>
      <c r="D115" s="2">
        <v>0</v>
      </c>
      <c r="E115" s="2">
        <v>33992</v>
      </c>
      <c r="F115" s="2">
        <v>1575</v>
      </c>
      <c r="G115" s="2">
        <v>0</v>
      </c>
      <c r="H115" s="2">
        <v>0</v>
      </c>
      <c r="I115" s="2">
        <v>0</v>
      </c>
      <c r="J115" s="2">
        <v>235352</v>
      </c>
      <c r="K115" s="2">
        <v>0</v>
      </c>
      <c r="L115" s="2">
        <v>0</v>
      </c>
      <c r="M115" s="2">
        <v>216732</v>
      </c>
    </row>
    <row r="116" spans="1:13" ht="12.75">
      <c r="A116" s="2" t="s">
        <v>215</v>
      </c>
      <c r="B116" s="2" t="s">
        <v>216</v>
      </c>
      <c r="C116" s="2">
        <v>344343</v>
      </c>
      <c r="D116" s="2">
        <v>0</v>
      </c>
      <c r="E116" s="2">
        <v>14728</v>
      </c>
      <c r="F116" s="2">
        <v>0</v>
      </c>
      <c r="G116" s="2">
        <v>0</v>
      </c>
      <c r="H116" s="2">
        <v>0</v>
      </c>
      <c r="I116" s="2">
        <v>0</v>
      </c>
      <c r="J116" s="2">
        <v>114830</v>
      </c>
      <c r="K116" s="2">
        <v>0</v>
      </c>
      <c r="L116" s="2">
        <v>0</v>
      </c>
      <c r="M116" s="2">
        <v>103851</v>
      </c>
    </row>
    <row r="117" spans="1:13" ht="12.75">
      <c r="A117" s="2" t="s">
        <v>217</v>
      </c>
      <c r="B117" s="2" t="s">
        <v>218</v>
      </c>
      <c r="C117" s="2">
        <v>280787</v>
      </c>
      <c r="D117" s="2">
        <v>0</v>
      </c>
      <c r="E117" s="2">
        <v>30830</v>
      </c>
      <c r="F117" s="2">
        <v>0</v>
      </c>
      <c r="G117" s="2">
        <v>0</v>
      </c>
      <c r="H117" s="2">
        <v>0</v>
      </c>
      <c r="I117" s="2">
        <v>0</v>
      </c>
      <c r="J117" s="2">
        <v>152596</v>
      </c>
      <c r="K117" s="2">
        <v>0</v>
      </c>
      <c r="L117" s="2">
        <v>0</v>
      </c>
      <c r="M117" s="2">
        <v>106381</v>
      </c>
    </row>
    <row r="118" spans="1:13" ht="12.75">
      <c r="A118" s="2" t="s">
        <v>219</v>
      </c>
      <c r="B118" s="2" t="s">
        <v>220</v>
      </c>
      <c r="C118" s="2">
        <v>0</v>
      </c>
      <c r="D118" s="2">
        <v>0</v>
      </c>
      <c r="E118" s="2">
        <v>0</v>
      </c>
      <c r="F118" s="2">
        <v>0</v>
      </c>
      <c r="G118" s="2">
        <v>718445</v>
      </c>
      <c r="H118" s="2">
        <v>737702</v>
      </c>
      <c r="I118" s="2">
        <v>248395</v>
      </c>
      <c r="J118" s="2">
        <v>0</v>
      </c>
      <c r="K118" s="2">
        <v>0</v>
      </c>
      <c r="L118" s="2">
        <v>0</v>
      </c>
      <c r="M118" s="2">
        <v>0</v>
      </c>
    </row>
    <row r="119" spans="1:13" ht="12.75">
      <c r="A119" s="2" t="s">
        <v>221</v>
      </c>
      <c r="B119" s="2" t="s">
        <v>222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72229</v>
      </c>
      <c r="K119" s="2">
        <v>0</v>
      </c>
      <c r="L119" s="2">
        <v>0</v>
      </c>
      <c r="M119" s="2">
        <v>63667</v>
      </c>
    </row>
    <row r="120" spans="1:13" ht="12.75">
      <c r="A120" s="2" t="s">
        <v>223</v>
      </c>
      <c r="B120" s="2" t="s">
        <v>224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50518</v>
      </c>
      <c r="K120" s="2">
        <v>0</v>
      </c>
      <c r="L120" s="2">
        <v>0</v>
      </c>
      <c r="M120" s="2">
        <v>34106</v>
      </c>
    </row>
    <row r="121" spans="1:13" ht="12.75">
      <c r="A121" s="2" t="s">
        <v>225</v>
      </c>
      <c r="B121" s="2" t="s">
        <v>226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80716</v>
      </c>
      <c r="K121" s="2">
        <v>0</v>
      </c>
      <c r="L121" s="2">
        <v>0</v>
      </c>
      <c r="M121" s="2">
        <v>80118</v>
      </c>
    </row>
    <row r="122" spans="1:13" ht="12.75">
      <c r="A122" s="2" t="s">
        <v>227</v>
      </c>
      <c r="B122" s="2" t="s">
        <v>41</v>
      </c>
      <c r="C122" s="2">
        <v>249852</v>
      </c>
      <c r="D122" s="2">
        <v>0</v>
      </c>
      <c r="E122" s="2">
        <v>14633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</row>
    <row r="123" spans="1:13" ht="12.75">
      <c r="A123" s="2" t="s">
        <v>228</v>
      </c>
      <c r="B123" s="2" t="s">
        <v>43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253671</v>
      </c>
      <c r="K123" s="2">
        <v>0</v>
      </c>
      <c r="L123" s="2">
        <v>0</v>
      </c>
      <c r="M123" s="2">
        <v>167644</v>
      </c>
    </row>
    <row r="124" spans="1:13" ht="12.75">
      <c r="A124" s="2" t="s">
        <v>229</v>
      </c>
      <c r="B124" s="2" t="s">
        <v>45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489756</v>
      </c>
      <c r="K124" s="2">
        <v>0</v>
      </c>
      <c r="L124" s="2">
        <v>0</v>
      </c>
      <c r="M124" s="2">
        <v>311165</v>
      </c>
    </row>
    <row r="125" spans="1:13" ht="12.75">
      <c r="A125" s="2" t="s">
        <v>230</v>
      </c>
      <c r="B125" s="2" t="s">
        <v>47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609060</v>
      </c>
      <c r="K125" s="2">
        <v>0</v>
      </c>
      <c r="L125" s="2">
        <v>0</v>
      </c>
      <c r="M125" s="2">
        <v>536473</v>
      </c>
    </row>
    <row r="126" spans="1:13" ht="12.75">
      <c r="A126" s="2" t="s">
        <v>48</v>
      </c>
      <c r="B126" s="2"/>
      <c r="C126" s="2">
        <v>43765817</v>
      </c>
      <c r="D126" s="2">
        <v>2146648</v>
      </c>
      <c r="E126" s="2">
        <v>2996710</v>
      </c>
      <c r="F126" s="2">
        <v>126323</v>
      </c>
      <c r="G126" s="2">
        <v>1992546</v>
      </c>
      <c r="H126" s="2">
        <v>1468425</v>
      </c>
      <c r="I126" s="2">
        <v>1057256</v>
      </c>
      <c r="J126" s="2">
        <v>26779194</v>
      </c>
      <c r="K126" s="2">
        <v>1762885</v>
      </c>
      <c r="L126" s="2">
        <v>1311167</v>
      </c>
      <c r="M126" s="2">
        <v>22640385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J2">
      <selection activeCell="N10" sqref="N10:P29"/>
    </sheetView>
  </sheetViews>
  <sheetFormatPr defaultColWidth="9.140625" defaultRowHeight="12.75"/>
  <cols>
    <col min="1" max="1" width="4.140625" style="1" customWidth="1"/>
    <col min="2" max="2" width="20.7109375" style="1" customWidth="1"/>
    <col min="3" max="3" width="11.421875" style="1" customWidth="1"/>
    <col min="4" max="5" width="10.421875" style="1" customWidth="1"/>
    <col min="6" max="6" width="8.8515625" style="1" customWidth="1"/>
    <col min="7" max="9" width="10.421875" style="1" customWidth="1"/>
    <col min="10" max="10" width="11.421875" style="1" customWidth="1"/>
    <col min="11" max="12" width="10.421875" style="1" customWidth="1"/>
    <col min="13" max="15" width="11.421875" style="1" customWidth="1"/>
    <col min="16" max="16384" width="9.140625" style="1" customWidth="1"/>
  </cols>
  <sheetData>
    <row r="1" spans="1:13" ht="12.75">
      <c r="A1" s="12" t="s">
        <v>232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2" t="s">
        <v>233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6" spans="1:13" ht="13.5" thickBot="1">
      <c r="A6" s="2" t="s">
        <v>3</v>
      </c>
      <c r="B6" s="2"/>
      <c r="C6" s="3" t="s">
        <v>4</v>
      </c>
      <c r="D6" s="4"/>
      <c r="E6" s="4"/>
      <c r="F6" s="5"/>
      <c r="G6" s="3" t="s">
        <v>5</v>
      </c>
      <c r="H6" s="4"/>
      <c r="I6" s="5"/>
      <c r="J6" s="4" t="s">
        <v>6</v>
      </c>
      <c r="K6" s="4"/>
      <c r="L6" s="4"/>
      <c r="M6" s="5"/>
    </row>
    <row r="7" spans="1:13" ht="13.5" thickTop="1">
      <c r="A7" s="2"/>
      <c r="B7" s="6"/>
      <c r="C7" s="7"/>
      <c r="D7" s="7" t="s">
        <v>7</v>
      </c>
      <c r="E7" s="7" t="s">
        <v>8</v>
      </c>
      <c r="F7" s="6" t="s">
        <v>8</v>
      </c>
      <c r="G7" s="8"/>
      <c r="H7" s="7" t="s">
        <v>7</v>
      </c>
      <c r="I7" s="6" t="s">
        <v>8</v>
      </c>
      <c r="J7" s="7"/>
      <c r="K7" s="7" t="s">
        <v>7</v>
      </c>
      <c r="L7" s="7" t="s">
        <v>9</v>
      </c>
      <c r="M7" s="6" t="s">
        <v>8</v>
      </c>
    </row>
    <row r="8" spans="1:13" ht="12.75">
      <c r="A8" s="2"/>
      <c r="B8" s="6"/>
      <c r="C8" s="7" t="s">
        <v>10</v>
      </c>
      <c r="D8" s="7" t="s">
        <v>11</v>
      </c>
      <c r="E8" s="7" t="s">
        <v>12</v>
      </c>
      <c r="F8" s="6" t="s">
        <v>13</v>
      </c>
      <c r="G8" s="8" t="s">
        <v>10</v>
      </c>
      <c r="H8" s="7" t="s">
        <v>11</v>
      </c>
      <c r="I8" s="6" t="s">
        <v>12</v>
      </c>
      <c r="J8" s="7" t="s">
        <v>10</v>
      </c>
      <c r="K8" s="7" t="s">
        <v>11</v>
      </c>
      <c r="L8" s="7" t="s">
        <v>15</v>
      </c>
      <c r="M8" s="6" t="s">
        <v>12</v>
      </c>
    </row>
    <row r="9" spans="1:13" ht="12.75">
      <c r="A9" s="9" t="s">
        <v>16</v>
      </c>
      <c r="B9" s="10"/>
      <c r="C9" s="9" t="s">
        <v>17</v>
      </c>
      <c r="D9" s="9" t="s">
        <v>18</v>
      </c>
      <c r="E9" s="9" t="s">
        <v>19</v>
      </c>
      <c r="F9" s="10" t="s">
        <v>16</v>
      </c>
      <c r="G9" s="11" t="s">
        <v>17</v>
      </c>
      <c r="H9" s="9" t="s">
        <v>18</v>
      </c>
      <c r="I9" s="10" t="s">
        <v>16</v>
      </c>
      <c r="J9" s="9" t="s">
        <v>17</v>
      </c>
      <c r="K9" s="9" t="s">
        <v>18</v>
      </c>
      <c r="L9" s="9" t="s">
        <v>17</v>
      </c>
      <c r="M9" s="10" t="s">
        <v>16</v>
      </c>
    </row>
    <row r="10" spans="1:16" ht="12.75">
      <c r="A10" s="2" t="s">
        <v>20</v>
      </c>
      <c r="B10" s="2" t="s">
        <v>21</v>
      </c>
      <c r="C10" s="1">
        <f>+'Spring 1997'!C10+'Fall 1996'!C10</f>
        <v>6250137</v>
      </c>
      <c r="D10" s="1">
        <f>+'Spring 1997'!D10+'Fall 1996'!D10</f>
        <v>26208</v>
      </c>
      <c r="E10" s="1">
        <f>+'Spring 1997'!E10+'Fall 1996'!E10</f>
        <v>405989</v>
      </c>
      <c r="F10" s="1">
        <f>+'Spring 1997'!F10+'Fall 1996'!F10</f>
        <v>29975</v>
      </c>
      <c r="G10" s="1">
        <f>+'Spring 1997'!G10+'Fall 1996'!G10</f>
        <v>0</v>
      </c>
      <c r="H10" s="1">
        <f>+'Spring 1997'!H10+'Fall 1996'!H10</f>
        <v>0</v>
      </c>
      <c r="I10" s="1">
        <f>+'Spring 1997'!I10+'Fall 1996'!I10</f>
        <v>0</v>
      </c>
      <c r="J10" s="1">
        <f>+'Spring 1997'!J10+'Fall 1996'!J10</f>
        <v>3525587</v>
      </c>
      <c r="K10" s="1">
        <f>+'Spring 1997'!K10+'Fall 1996'!K10</f>
        <v>0</v>
      </c>
      <c r="L10" s="1">
        <f>+'Spring 1997'!L10+'Fall 1996'!L10</f>
        <v>0</v>
      </c>
      <c r="M10" s="1">
        <f>+'Spring 1997'!M10+'Fall 1996'!M10</f>
        <v>3148741</v>
      </c>
      <c r="P10" s="14"/>
    </row>
    <row r="11" spans="1:16" ht="12.75">
      <c r="A11" s="2" t="s">
        <v>22</v>
      </c>
      <c r="B11" s="2" t="s">
        <v>23</v>
      </c>
      <c r="C11" s="1">
        <f>+'Spring 1997'!C11+'Fall 1996'!C11</f>
        <v>10249748</v>
      </c>
      <c r="D11" s="1">
        <f>+'Spring 1997'!D11+'Fall 1996'!D11</f>
        <v>0</v>
      </c>
      <c r="E11" s="1">
        <f>+'Spring 1997'!E11+'Fall 1996'!E11</f>
        <v>585404</v>
      </c>
      <c r="F11" s="1">
        <f>+'Spring 1997'!F11+'Fall 1996'!F11</f>
        <v>1785</v>
      </c>
      <c r="G11" s="1">
        <f>+'Spring 1997'!G11+'Fall 1996'!G11</f>
        <v>0</v>
      </c>
      <c r="H11" s="1">
        <f>+'Spring 1997'!H11+'Fall 1996'!H11</f>
        <v>0</v>
      </c>
      <c r="I11" s="1">
        <f>+'Spring 1997'!I11+'Fall 1996'!I11</f>
        <v>0</v>
      </c>
      <c r="J11" s="1">
        <f>+'Spring 1997'!J11+'Fall 1996'!J11</f>
        <v>6334584</v>
      </c>
      <c r="K11" s="1">
        <f>+'Spring 1997'!K11+'Fall 1996'!K11</f>
        <v>2063110</v>
      </c>
      <c r="L11" s="1">
        <f>+'Spring 1997'!L11+'Fall 1996'!L11</f>
        <v>2682662</v>
      </c>
      <c r="M11" s="1">
        <f>+'Spring 1997'!M11+'Fall 1996'!M11</f>
        <v>2339089</v>
      </c>
      <c r="P11" s="14"/>
    </row>
    <row r="12" spans="1:16" ht="12.75">
      <c r="A12" s="2" t="s">
        <v>24</v>
      </c>
      <c r="B12" s="2" t="s">
        <v>25</v>
      </c>
      <c r="C12" s="1">
        <f>+'Spring 1997'!C12+'Fall 1996'!C12</f>
        <v>2378412</v>
      </c>
      <c r="D12" s="1">
        <f>+'Spring 1997'!D12+'Fall 1996'!D12</f>
        <v>0</v>
      </c>
      <c r="E12" s="1">
        <f>+'Spring 1997'!E12+'Fall 1996'!E12</f>
        <v>193290</v>
      </c>
      <c r="F12" s="1">
        <f>+'Spring 1997'!F12+'Fall 1996'!F12</f>
        <v>0</v>
      </c>
      <c r="G12" s="1">
        <f>+'Spring 1997'!G12+'Fall 1996'!G12</f>
        <v>0</v>
      </c>
      <c r="H12" s="1">
        <f>+'Spring 1997'!H12+'Fall 1996'!H12</f>
        <v>0</v>
      </c>
      <c r="I12" s="1">
        <f>+'Spring 1997'!I12+'Fall 1996'!I12</f>
        <v>0</v>
      </c>
      <c r="J12" s="1">
        <f>+'Spring 1997'!J12+'Fall 1996'!J12</f>
        <v>3056606</v>
      </c>
      <c r="K12" s="1">
        <f>+'Spring 1997'!K12+'Fall 1996'!K12</f>
        <v>0</v>
      </c>
      <c r="L12" s="1">
        <f>+'Spring 1997'!L12+'Fall 1996'!L12</f>
        <v>0</v>
      </c>
      <c r="M12" s="1">
        <f>+'Spring 1997'!M12+'Fall 1996'!M12</f>
        <v>2541277</v>
      </c>
      <c r="P12" s="14"/>
    </row>
    <row r="13" spans="1:16" ht="12.75">
      <c r="A13" s="2" t="s">
        <v>26</v>
      </c>
      <c r="B13" s="2" t="s">
        <v>27</v>
      </c>
      <c r="C13" s="1">
        <f>+'Spring 1997'!C13+'Fall 1996'!C13</f>
        <v>18048907</v>
      </c>
      <c r="D13" s="1">
        <f>+'Spring 1997'!D13+'Fall 1996'!D13</f>
        <v>2286995</v>
      </c>
      <c r="E13" s="1">
        <f>+'Spring 1997'!E13+'Fall 1996'!E13</f>
        <v>1185219</v>
      </c>
      <c r="F13" s="1">
        <f>+'Spring 1997'!F13+'Fall 1996'!F13</f>
        <v>54700</v>
      </c>
      <c r="G13" s="1">
        <f>+'Spring 1997'!G13+'Fall 1996'!G13</f>
        <v>0</v>
      </c>
      <c r="H13" s="1">
        <f>+'Spring 1997'!H13+'Fall 1996'!H13</f>
        <v>0</v>
      </c>
      <c r="I13" s="1">
        <f>+'Spring 1997'!I13+'Fall 1996'!I13</f>
        <v>0</v>
      </c>
      <c r="J13" s="1">
        <f>+'Spring 1997'!J13+'Fall 1996'!J13</f>
        <v>14365958</v>
      </c>
      <c r="K13" s="1">
        <f>+'Spring 1997'!K13+'Fall 1996'!K13</f>
        <v>863492</v>
      </c>
      <c r="L13" s="1">
        <f>+'Spring 1997'!L13+'Fall 1996'!L13</f>
        <v>0</v>
      </c>
      <c r="M13" s="1">
        <f>+'Spring 1997'!M13+'Fall 1996'!M13</f>
        <v>13502947</v>
      </c>
      <c r="P13" s="14"/>
    </row>
    <row r="14" spans="1:16" ht="12.75">
      <c r="A14" s="2" t="s">
        <v>28</v>
      </c>
      <c r="B14" s="2" t="s">
        <v>29</v>
      </c>
      <c r="C14" s="1">
        <f>+'Spring 1997'!C14+'Fall 1996'!C14</f>
        <v>7339450</v>
      </c>
      <c r="D14" s="1">
        <f>+'Spring 1997'!D14+'Fall 1996'!D14</f>
        <v>507705</v>
      </c>
      <c r="E14" s="1">
        <f>+'Spring 1997'!E14+'Fall 1996'!E14</f>
        <v>856253</v>
      </c>
      <c r="F14" s="1">
        <f>+'Spring 1997'!F14+'Fall 1996'!F14</f>
        <v>14430</v>
      </c>
      <c r="G14" s="1">
        <f>+'Spring 1997'!G14+'Fall 1996'!G14</f>
        <v>0</v>
      </c>
      <c r="H14" s="1">
        <f>+'Spring 1997'!H14+'Fall 1996'!H14</f>
        <v>0</v>
      </c>
      <c r="I14" s="1">
        <f>+'Spring 1997'!I14+'Fall 1996'!I14</f>
        <v>0</v>
      </c>
      <c r="J14" s="1">
        <f>+'Spring 1997'!J14+'Fall 1996'!J14</f>
        <v>4924728</v>
      </c>
      <c r="K14" s="1">
        <f>+'Spring 1997'!K14+'Fall 1996'!K14</f>
        <v>231539</v>
      </c>
      <c r="L14" s="1">
        <f>+'Spring 1997'!L14+'Fall 1996'!L14</f>
        <v>0</v>
      </c>
      <c r="M14" s="1">
        <f>+'Spring 1997'!M14+'Fall 1996'!M14</f>
        <v>4009836</v>
      </c>
      <c r="P14" s="14"/>
    </row>
    <row r="15" spans="1:16" ht="12.75">
      <c r="A15" s="2" t="s">
        <v>30</v>
      </c>
      <c r="B15" s="2" t="s">
        <v>31</v>
      </c>
      <c r="C15" s="1">
        <f>+'Spring 1997'!C15+'Fall 1996'!C15</f>
        <v>1315374</v>
      </c>
      <c r="D15" s="1">
        <f>+'Spring 1997'!D15+'Fall 1996'!D15</f>
        <v>0</v>
      </c>
      <c r="E15" s="1">
        <f>+'Spring 1997'!E15+'Fall 1996'!E15</f>
        <v>50290</v>
      </c>
      <c r="F15" s="1">
        <f>+'Spring 1997'!F15+'Fall 1996'!F15</f>
        <v>2625</v>
      </c>
      <c r="G15" s="1">
        <f>+'Spring 1997'!G15+'Fall 1996'!G15</f>
        <v>0</v>
      </c>
      <c r="H15" s="1">
        <f>+'Spring 1997'!H15+'Fall 1996'!H15</f>
        <v>0</v>
      </c>
      <c r="I15" s="1">
        <f>+'Spring 1997'!I15+'Fall 1996'!I15</f>
        <v>0</v>
      </c>
      <c r="J15" s="1">
        <f>+'Spring 1997'!J15+'Fall 1996'!J15</f>
        <v>623513</v>
      </c>
      <c r="K15" s="1">
        <f>+'Spring 1997'!K15+'Fall 1996'!K15</f>
        <v>0</v>
      </c>
      <c r="L15" s="1">
        <f>+'Spring 1997'!L15+'Fall 1996'!L15</f>
        <v>0</v>
      </c>
      <c r="M15" s="1">
        <f>+'Spring 1997'!M15+'Fall 1996'!M15</f>
        <v>578968</v>
      </c>
      <c r="P15" s="14"/>
    </row>
    <row r="16" spans="1:16" ht="12.75">
      <c r="A16" s="2" t="s">
        <v>32</v>
      </c>
      <c r="B16" s="2" t="s">
        <v>33</v>
      </c>
      <c r="C16" s="1">
        <f>+'Spring 1997'!C16+'Fall 1996'!C16</f>
        <v>0</v>
      </c>
      <c r="D16" s="1">
        <f>+'Spring 1997'!D16+'Fall 1996'!D16</f>
        <v>0</v>
      </c>
      <c r="E16" s="1">
        <f>+'Spring 1997'!E16+'Fall 1996'!E16</f>
        <v>0</v>
      </c>
      <c r="F16" s="1">
        <f>+'Spring 1997'!F16+'Fall 1996'!F16</f>
        <v>0</v>
      </c>
      <c r="G16" s="1">
        <f>+'Spring 1997'!G16+'Fall 1996'!G16</f>
        <v>2622186</v>
      </c>
      <c r="H16" s="1">
        <f>+'Spring 1997'!H16+'Fall 1996'!H16</f>
        <v>1495454</v>
      </c>
      <c r="I16" s="1">
        <f>+'Spring 1997'!I16+'Fall 1996'!I16</f>
        <v>1691959</v>
      </c>
      <c r="J16" s="1">
        <f>+'Spring 1997'!J16+'Fall 1996'!J16</f>
        <v>174020</v>
      </c>
      <c r="K16" s="1">
        <f>+'Spring 1997'!K16+'Fall 1996'!K16</f>
        <v>0</v>
      </c>
      <c r="L16" s="1">
        <f>+'Spring 1997'!L16+'Fall 1996'!L16</f>
        <v>0</v>
      </c>
      <c r="M16" s="1">
        <f>+'Spring 1997'!M16+'Fall 1996'!M16</f>
        <v>99440</v>
      </c>
      <c r="P16" s="14"/>
    </row>
    <row r="17" spans="1:16" ht="12.75">
      <c r="A17" s="2" t="s">
        <v>34</v>
      </c>
      <c r="B17" s="2" t="s">
        <v>35</v>
      </c>
      <c r="C17" s="1">
        <f>+'Spring 1997'!C17+'Fall 1996'!C17</f>
        <v>40902008</v>
      </c>
      <c r="D17" s="1">
        <f>+'Spring 1997'!D17+'Fall 1996'!D17</f>
        <v>1629822</v>
      </c>
      <c r="E17" s="1">
        <f>+'Spring 1997'!E17+'Fall 1996'!E17</f>
        <v>2588741</v>
      </c>
      <c r="F17" s="1">
        <f>+'Spring 1997'!F17+'Fall 1996'!F17</f>
        <v>118246</v>
      </c>
      <c r="G17" s="1">
        <f>+'Spring 1997'!G17+'Fall 1996'!G17</f>
        <v>0</v>
      </c>
      <c r="H17" s="1">
        <f>+'Spring 1997'!H17+'Fall 1996'!H17</f>
        <v>0</v>
      </c>
      <c r="I17" s="1">
        <f>+'Spring 1997'!I17+'Fall 1996'!I17</f>
        <v>0</v>
      </c>
      <c r="J17" s="1">
        <f>+'Spring 1997'!J17+'Fall 1996'!J17</f>
        <v>17134032</v>
      </c>
      <c r="K17" s="1">
        <f>+'Spring 1997'!K17+'Fall 1996'!K17</f>
        <v>395692</v>
      </c>
      <c r="L17" s="1">
        <f>+'Spring 1997'!L17+'Fall 1996'!L17</f>
        <v>5828</v>
      </c>
      <c r="M17" s="1">
        <f>+'Spring 1997'!M17+'Fall 1996'!M17</f>
        <v>16322893</v>
      </c>
      <c r="P17" s="14"/>
    </row>
    <row r="18" spans="1:16" ht="12.75">
      <c r="A18" s="2" t="s">
        <v>36</v>
      </c>
      <c r="B18" s="2" t="s">
        <v>37</v>
      </c>
      <c r="C18" s="1">
        <f>+'Spring 1997'!C18+'Fall 1996'!C18</f>
        <v>3305792</v>
      </c>
      <c r="D18" s="1">
        <f>+'Spring 1997'!D18+'Fall 1996'!D18</f>
        <v>0</v>
      </c>
      <c r="E18" s="1">
        <f>+'Spring 1997'!E18+'Fall 1996'!E18</f>
        <v>182309</v>
      </c>
      <c r="F18" s="1">
        <f>+'Spring 1997'!F18+'Fall 1996'!F18</f>
        <v>3150</v>
      </c>
      <c r="G18" s="1">
        <f>+'Spring 1997'!G18+'Fall 1996'!G18</f>
        <v>0</v>
      </c>
      <c r="H18" s="1">
        <f>+'Spring 1997'!H18+'Fall 1996'!H18</f>
        <v>0</v>
      </c>
      <c r="I18" s="1">
        <f>+'Spring 1997'!I18+'Fall 1996'!I18</f>
        <v>0</v>
      </c>
      <c r="J18" s="1">
        <f>+'Spring 1997'!J18+'Fall 1996'!J18</f>
        <v>1371825</v>
      </c>
      <c r="K18" s="1">
        <f>+'Spring 1997'!K18+'Fall 1996'!K18</f>
        <v>0</v>
      </c>
      <c r="L18" s="1">
        <f>+'Spring 1997'!L18+'Fall 1996'!L18</f>
        <v>0</v>
      </c>
      <c r="M18" s="1">
        <f>+'Spring 1997'!M18+'Fall 1996'!M18</f>
        <v>1124215</v>
      </c>
      <c r="P18" s="14"/>
    </row>
    <row r="19" spans="1:16" ht="12.75">
      <c r="A19" s="2" t="s">
        <v>38</v>
      </c>
      <c r="B19" s="2" t="s">
        <v>39</v>
      </c>
      <c r="C19" s="1">
        <f>+'Spring 1997'!C19+'Fall 1996'!C19</f>
        <v>0</v>
      </c>
      <c r="D19" s="1">
        <f>+'Spring 1997'!D19+'Fall 1996'!D19</f>
        <v>0</v>
      </c>
      <c r="E19" s="1">
        <f>+'Spring 1997'!E19+'Fall 1996'!E19</f>
        <v>0</v>
      </c>
      <c r="F19" s="1">
        <f>+'Spring 1997'!F19+'Fall 1996'!F19</f>
        <v>0</v>
      </c>
      <c r="G19" s="1">
        <f>+'Spring 1997'!G19+'Fall 1996'!G19</f>
        <v>1462764</v>
      </c>
      <c r="H19" s="1">
        <f>+'Spring 1997'!H19+'Fall 1996'!H19</f>
        <v>1502517</v>
      </c>
      <c r="I19" s="1">
        <f>+'Spring 1997'!I19+'Fall 1996'!I19</f>
        <v>504150</v>
      </c>
      <c r="J19" s="1">
        <f>+'Spring 1997'!J19+'Fall 1996'!J19</f>
        <v>417903</v>
      </c>
      <c r="K19" s="1">
        <f>+'Spring 1997'!K19+'Fall 1996'!K19</f>
        <v>0</v>
      </c>
      <c r="L19" s="1">
        <f>+'Spring 1997'!L19+'Fall 1996'!L19</f>
        <v>0</v>
      </c>
      <c r="M19" s="1">
        <f>+'Spring 1997'!M19+'Fall 1996'!M19</f>
        <v>368554</v>
      </c>
      <c r="P19" s="14"/>
    </row>
    <row r="20" spans="1:16" ht="12.75">
      <c r="A20" s="2" t="s">
        <v>40</v>
      </c>
      <c r="B20" s="2" t="s">
        <v>41</v>
      </c>
      <c r="C20" s="1">
        <f>+'Spring 1997'!C20+'Fall 1996'!C20</f>
        <v>563930</v>
      </c>
      <c r="D20" s="1">
        <f>+'Spring 1997'!D20+'Fall 1996'!D20</f>
        <v>0</v>
      </c>
      <c r="E20" s="1">
        <f>+'Spring 1997'!E20+'Fall 1996'!E20</f>
        <v>39016</v>
      </c>
      <c r="F20" s="1">
        <f>+'Spring 1997'!F20+'Fall 1996'!F20</f>
        <v>0</v>
      </c>
      <c r="G20" s="1">
        <f>+'Spring 1997'!G20+'Fall 1996'!G20</f>
        <v>0</v>
      </c>
      <c r="H20" s="1">
        <f>+'Spring 1997'!H20+'Fall 1996'!H20</f>
        <v>0</v>
      </c>
      <c r="I20" s="1">
        <f>+'Spring 1997'!I20+'Fall 1996'!I20</f>
        <v>0</v>
      </c>
      <c r="J20" s="1">
        <f>+'Spring 1997'!J20+'Fall 1996'!J20</f>
        <v>0</v>
      </c>
      <c r="K20" s="1">
        <f>+'Spring 1997'!K20+'Fall 1996'!K20</f>
        <v>0</v>
      </c>
      <c r="L20" s="1">
        <f>+'Spring 1997'!L20+'Fall 1996'!L20</f>
        <v>0</v>
      </c>
      <c r="M20" s="1">
        <f>+'Spring 1997'!M20+'Fall 1996'!M20</f>
        <v>0</v>
      </c>
      <c r="P20" s="14"/>
    </row>
    <row r="21" spans="1:16" ht="12.75">
      <c r="A21" s="2" t="s">
        <v>42</v>
      </c>
      <c r="B21" s="2" t="s">
        <v>43</v>
      </c>
      <c r="C21" s="1">
        <f>+'Spring 1997'!C21+'Fall 1996'!C21</f>
        <v>0</v>
      </c>
      <c r="D21" s="1">
        <f>+'Spring 1997'!D21+'Fall 1996'!D21</f>
        <v>0</v>
      </c>
      <c r="E21" s="1">
        <f>+'Spring 1997'!E21+'Fall 1996'!E21</f>
        <v>0</v>
      </c>
      <c r="F21" s="1">
        <f>+'Spring 1997'!F21+'Fall 1996'!F21</f>
        <v>0</v>
      </c>
      <c r="G21" s="1">
        <f>+'Spring 1997'!G21+'Fall 1996'!G21</f>
        <v>0</v>
      </c>
      <c r="H21" s="1">
        <f>+'Spring 1997'!H21+'Fall 1996'!H21</f>
        <v>0</v>
      </c>
      <c r="I21" s="1">
        <f>+'Spring 1997'!I21+'Fall 1996'!I21</f>
        <v>0</v>
      </c>
      <c r="J21" s="1">
        <f>+'Spring 1997'!J21+'Fall 1996'!J21</f>
        <v>591372</v>
      </c>
      <c r="K21" s="1">
        <f>+'Spring 1997'!K21+'Fall 1996'!K21</f>
        <v>0</v>
      </c>
      <c r="L21" s="1">
        <f>+'Spring 1997'!L21+'Fall 1996'!L21</f>
        <v>0</v>
      </c>
      <c r="M21" s="1">
        <f>+'Spring 1997'!M21+'Fall 1996'!M21</f>
        <v>410815</v>
      </c>
      <c r="P21" s="14"/>
    </row>
    <row r="22" spans="1:16" ht="12.75">
      <c r="A22" s="2" t="s">
        <v>44</v>
      </c>
      <c r="B22" s="2" t="s">
        <v>45</v>
      </c>
      <c r="C22" s="1">
        <f>+'Spring 1997'!C22+'Fall 1996'!C22</f>
        <v>525</v>
      </c>
      <c r="D22" s="1">
        <f>+'Spring 1997'!D22+'Fall 1996'!D22</f>
        <v>0</v>
      </c>
      <c r="E22" s="1">
        <f>+'Spring 1997'!E22+'Fall 1996'!E22</f>
        <v>0</v>
      </c>
      <c r="F22" s="1">
        <f>+'Spring 1997'!F22+'Fall 1996'!F22</f>
        <v>0</v>
      </c>
      <c r="G22" s="1">
        <f>+'Spring 1997'!G22+'Fall 1996'!G22</f>
        <v>0</v>
      </c>
      <c r="H22" s="1">
        <f>+'Spring 1997'!H22+'Fall 1996'!H22</f>
        <v>0</v>
      </c>
      <c r="I22" s="1">
        <f>+'Spring 1997'!I22+'Fall 1996'!I22</f>
        <v>0</v>
      </c>
      <c r="J22" s="1">
        <f>+'Spring 1997'!J22+'Fall 1996'!J22</f>
        <v>1081315</v>
      </c>
      <c r="K22" s="1">
        <f>+'Spring 1997'!K22+'Fall 1996'!K22</f>
        <v>0</v>
      </c>
      <c r="L22" s="1">
        <f>+'Spring 1997'!L22+'Fall 1996'!L22</f>
        <v>0</v>
      </c>
      <c r="M22" s="1">
        <f>+'Spring 1997'!M22+'Fall 1996'!M22</f>
        <v>676094</v>
      </c>
      <c r="P22" s="14"/>
    </row>
    <row r="23" spans="1:16" ht="12.75">
      <c r="A23" s="2" t="s">
        <v>46</v>
      </c>
      <c r="B23" s="2" t="s">
        <v>47</v>
      </c>
      <c r="C23" s="1">
        <f>+'Spring 1997'!C23+'Fall 1996'!C23</f>
        <v>0</v>
      </c>
      <c r="D23" s="1">
        <f>+'Spring 1997'!D23+'Fall 1996'!D23</f>
        <v>0</v>
      </c>
      <c r="E23" s="1">
        <f>+'Spring 1997'!E23+'Fall 1996'!E23</f>
        <v>0</v>
      </c>
      <c r="F23" s="1">
        <f>+'Spring 1997'!F23+'Fall 1996'!F23</f>
        <v>0</v>
      </c>
      <c r="G23" s="1">
        <f>+'Spring 1997'!G23+'Fall 1996'!G23</f>
        <v>0</v>
      </c>
      <c r="H23" s="1">
        <f>+'Spring 1997'!H23+'Fall 1996'!H23</f>
        <v>0</v>
      </c>
      <c r="I23" s="1">
        <f>+'Spring 1997'!I23+'Fall 1996'!I23</f>
        <v>0</v>
      </c>
      <c r="J23" s="1">
        <f>+'Spring 1997'!J23+'Fall 1996'!J23</f>
        <v>1261864</v>
      </c>
      <c r="K23" s="1">
        <f>+'Spring 1997'!K23+'Fall 1996'!K23</f>
        <v>0</v>
      </c>
      <c r="L23" s="1">
        <f>+'Spring 1997'!L23+'Fall 1996'!L23</f>
        <v>0</v>
      </c>
      <c r="M23" s="1">
        <f>+'Spring 1997'!M23+'Fall 1996'!M23</f>
        <v>1116915</v>
      </c>
      <c r="P23" s="14"/>
    </row>
    <row r="24" spans="1:16" ht="12.75">
      <c r="A24" s="2" t="s">
        <v>48</v>
      </c>
      <c r="B24" s="2"/>
      <c r="C24" s="1">
        <f>+'Spring 1997'!C24+'Fall 1996'!C24</f>
        <v>90354283</v>
      </c>
      <c r="D24" s="1">
        <f>+'Spring 1997'!D24+'Fall 1996'!D24</f>
        <v>4450730</v>
      </c>
      <c r="E24" s="1">
        <f>+'Spring 1997'!E24+'Fall 1996'!E24</f>
        <v>6086509</v>
      </c>
      <c r="F24" s="1">
        <f>+'Spring 1997'!F24+'Fall 1996'!F24</f>
        <v>224911</v>
      </c>
      <c r="G24" s="1">
        <f>+'Spring 1997'!G24+'Fall 1996'!G24</f>
        <v>4084950</v>
      </c>
      <c r="H24" s="1">
        <f>+'Spring 1997'!H24+'Fall 1996'!H24</f>
        <v>2997971</v>
      </c>
      <c r="I24" s="1">
        <f>+'Spring 1997'!I24+'Fall 1996'!I24</f>
        <v>2196109</v>
      </c>
      <c r="J24" s="1">
        <f>+'Spring 1997'!J24+'Fall 1996'!J24</f>
        <v>54863307</v>
      </c>
      <c r="K24" s="1">
        <f>+'Spring 1997'!K24+'Fall 1996'!K24</f>
        <v>3553833</v>
      </c>
      <c r="L24" s="1">
        <f>+'Spring 1997'!L24+'Fall 1996'!L24</f>
        <v>2688490</v>
      </c>
      <c r="M24" s="1">
        <f>+'Spring 1997'!M24+'Fall 1996'!M24</f>
        <v>46239784</v>
      </c>
      <c r="P24" s="14"/>
    </row>
    <row r="25" spans="1:11" ht="12.75">
      <c r="A25" s="2"/>
      <c r="B25" s="2"/>
      <c r="C25" s="1">
        <f>+C24+D24</f>
        <v>94805013</v>
      </c>
      <c r="E25" s="1">
        <f>+E24+F24</f>
        <v>6311420</v>
      </c>
      <c r="K25" s="16"/>
    </row>
    <row r="26" spans="1:5" ht="12.75">
      <c r="A26" s="2"/>
      <c r="B26" s="2"/>
      <c r="E26" s="14">
        <f>+E25/C25</f>
        <v>0.06657263999320373</v>
      </c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13" ht="12.75">
      <c r="A30" s="2" t="s">
        <v>49</v>
      </c>
      <c r="B30" s="2" t="s">
        <v>21</v>
      </c>
      <c r="C30" s="1">
        <f>+'Spring 1997'!C30+'Fall 1996'!C30</f>
        <v>201354</v>
      </c>
      <c r="D30" s="1">
        <f>+'Spring 1997'!D30+'Fall 1996'!D30</f>
        <v>0</v>
      </c>
      <c r="E30" s="1">
        <f>+'Spring 1997'!E30+'Fall 1996'!E30</f>
        <v>30055</v>
      </c>
      <c r="F30" s="1">
        <f>+'Spring 1997'!F30+'Fall 1996'!F30</f>
        <v>0</v>
      </c>
      <c r="G30" s="1">
        <f>+'Spring 1997'!G30+'Fall 1996'!G30</f>
        <v>0</v>
      </c>
      <c r="H30" s="1">
        <f>+'Spring 1997'!H30+'Fall 1996'!H30</f>
        <v>0</v>
      </c>
      <c r="I30" s="1">
        <f>+'Spring 1997'!I30+'Fall 1996'!I30</f>
        <v>0</v>
      </c>
      <c r="J30" s="1">
        <f>+'Spring 1997'!J30+'Fall 1996'!J30</f>
        <v>0</v>
      </c>
      <c r="K30" s="1">
        <f>+'Spring 1997'!K30+'Fall 1996'!K30</f>
        <v>0</v>
      </c>
      <c r="L30" s="1">
        <f>+'Spring 1997'!L30+'Fall 1996'!L30</f>
        <v>0</v>
      </c>
      <c r="M30" s="1">
        <f>+'Spring 1997'!M30+'Fall 1996'!M30</f>
        <v>0</v>
      </c>
    </row>
    <row r="31" spans="1:13" ht="12.75">
      <c r="A31" s="2" t="s">
        <v>50</v>
      </c>
      <c r="B31" s="2" t="s">
        <v>51</v>
      </c>
      <c r="C31" s="1">
        <f>+'Spring 1997'!C31+'Fall 1996'!C31</f>
        <v>1445913</v>
      </c>
      <c r="D31" s="1">
        <f>+'Spring 1997'!D31+'Fall 1996'!D31</f>
        <v>0</v>
      </c>
      <c r="E31" s="1">
        <f>+'Spring 1997'!E31+'Fall 1996'!E31</f>
        <v>77496</v>
      </c>
      <c r="F31" s="1">
        <f>+'Spring 1997'!F31+'Fall 1996'!F31</f>
        <v>0</v>
      </c>
      <c r="G31" s="1">
        <f>+'Spring 1997'!G31+'Fall 1996'!G31</f>
        <v>0</v>
      </c>
      <c r="H31" s="1">
        <f>+'Spring 1997'!H31+'Fall 1996'!H31</f>
        <v>0</v>
      </c>
      <c r="I31" s="1">
        <f>+'Spring 1997'!I31+'Fall 1996'!I31</f>
        <v>0</v>
      </c>
      <c r="J31" s="1">
        <f>+'Spring 1997'!J31+'Fall 1996'!J31</f>
        <v>830591</v>
      </c>
      <c r="K31" s="1">
        <f>+'Spring 1997'!K31+'Fall 1996'!K31</f>
        <v>0</v>
      </c>
      <c r="L31" s="1">
        <f>+'Spring 1997'!L31+'Fall 1996'!L31</f>
        <v>0</v>
      </c>
      <c r="M31" s="1">
        <f>+'Spring 1997'!M31+'Fall 1996'!M31</f>
        <v>700161</v>
      </c>
    </row>
    <row r="32" spans="1:13" ht="12.75">
      <c r="A32" s="2" t="s">
        <v>52</v>
      </c>
      <c r="B32" s="2" t="s">
        <v>53</v>
      </c>
      <c r="C32" s="1">
        <f>+'Spring 1997'!C32+'Fall 1996'!C32</f>
        <v>397299</v>
      </c>
      <c r="D32" s="1">
        <f>+'Spring 1997'!D32+'Fall 1996'!D32</f>
        <v>26208</v>
      </c>
      <c r="E32" s="1">
        <f>+'Spring 1997'!E32+'Fall 1996'!E32</f>
        <v>32253</v>
      </c>
      <c r="F32" s="1">
        <f>+'Spring 1997'!F32+'Fall 1996'!F32</f>
        <v>8125</v>
      </c>
      <c r="G32" s="1">
        <f>+'Spring 1997'!G32+'Fall 1996'!G32</f>
        <v>0</v>
      </c>
      <c r="H32" s="1">
        <f>+'Spring 1997'!H32+'Fall 1996'!H32</f>
        <v>0</v>
      </c>
      <c r="I32" s="1">
        <f>+'Spring 1997'!I32+'Fall 1996'!I32</f>
        <v>0</v>
      </c>
      <c r="J32" s="1">
        <f>+'Spring 1997'!J32+'Fall 1996'!J32</f>
        <v>0</v>
      </c>
      <c r="K32" s="1">
        <f>+'Spring 1997'!K32+'Fall 1996'!K32</f>
        <v>0</v>
      </c>
      <c r="L32" s="1">
        <f>+'Spring 1997'!L32+'Fall 1996'!L32</f>
        <v>0</v>
      </c>
      <c r="M32" s="1">
        <f>+'Spring 1997'!M32+'Fall 1996'!M32</f>
        <v>0</v>
      </c>
    </row>
    <row r="33" spans="1:13" ht="12.75">
      <c r="A33" s="2" t="s">
        <v>54</v>
      </c>
      <c r="B33" s="2" t="s">
        <v>55</v>
      </c>
      <c r="C33" s="1">
        <f>+'Spring 1997'!C33+'Fall 1996'!C33</f>
        <v>236880</v>
      </c>
      <c r="D33" s="1">
        <f>+'Spring 1997'!D33+'Fall 1996'!D33</f>
        <v>0</v>
      </c>
      <c r="E33" s="1">
        <f>+'Spring 1997'!E33+'Fall 1996'!E33</f>
        <v>16275</v>
      </c>
      <c r="F33" s="1">
        <f>+'Spring 1997'!F33+'Fall 1996'!F33</f>
        <v>0</v>
      </c>
      <c r="G33" s="1">
        <f>+'Spring 1997'!G33+'Fall 1996'!G33</f>
        <v>0</v>
      </c>
      <c r="H33" s="1">
        <f>+'Spring 1997'!H33+'Fall 1996'!H33</f>
        <v>0</v>
      </c>
      <c r="I33" s="1">
        <f>+'Spring 1997'!I33+'Fall 1996'!I33</f>
        <v>0</v>
      </c>
      <c r="J33" s="1">
        <f>+'Spring 1997'!J33+'Fall 1996'!J33</f>
        <v>634013</v>
      </c>
      <c r="K33" s="1">
        <f>+'Spring 1997'!K33+'Fall 1996'!K33</f>
        <v>0</v>
      </c>
      <c r="L33" s="1">
        <f>+'Spring 1997'!L33+'Fall 1996'!L33</f>
        <v>0</v>
      </c>
      <c r="M33" s="1">
        <f>+'Spring 1997'!M33+'Fall 1996'!M33</f>
        <v>569724</v>
      </c>
    </row>
    <row r="34" spans="1:13" ht="12.75">
      <c r="A34" s="2" t="s">
        <v>56</v>
      </c>
      <c r="B34" s="2" t="s">
        <v>57</v>
      </c>
      <c r="C34" s="1">
        <f>+'Spring 1997'!C34+'Fall 1996'!C34</f>
        <v>1379285</v>
      </c>
      <c r="D34" s="1">
        <f>+'Spring 1997'!D34+'Fall 1996'!D34</f>
        <v>0</v>
      </c>
      <c r="E34" s="1">
        <f>+'Spring 1997'!E34+'Fall 1996'!E34</f>
        <v>103720</v>
      </c>
      <c r="F34" s="1">
        <f>+'Spring 1997'!F34+'Fall 1996'!F34</f>
        <v>0</v>
      </c>
      <c r="G34" s="1">
        <f>+'Spring 1997'!G34+'Fall 1996'!G34</f>
        <v>0</v>
      </c>
      <c r="H34" s="1">
        <f>+'Spring 1997'!H34+'Fall 1996'!H34</f>
        <v>0</v>
      </c>
      <c r="I34" s="1">
        <f>+'Spring 1997'!I34+'Fall 1996'!I34</f>
        <v>0</v>
      </c>
      <c r="J34" s="1">
        <f>+'Spring 1997'!J34+'Fall 1996'!J34</f>
        <v>584065</v>
      </c>
      <c r="K34" s="1">
        <f>+'Spring 1997'!K34+'Fall 1996'!K34</f>
        <v>0</v>
      </c>
      <c r="L34" s="1">
        <f>+'Spring 1997'!L34+'Fall 1996'!L34</f>
        <v>0</v>
      </c>
      <c r="M34" s="1">
        <f>+'Spring 1997'!M34+'Fall 1996'!M34</f>
        <v>548323</v>
      </c>
    </row>
    <row r="35" spans="1:13" ht="12.75">
      <c r="A35" s="2" t="s">
        <v>58</v>
      </c>
      <c r="B35" s="2" t="s">
        <v>59</v>
      </c>
      <c r="C35" s="1">
        <f>+'Spring 1997'!C35+'Fall 1996'!C35</f>
        <v>938665</v>
      </c>
      <c r="D35" s="1">
        <f>+'Spring 1997'!D35+'Fall 1996'!D35</f>
        <v>0</v>
      </c>
      <c r="E35" s="1">
        <f>+'Spring 1997'!E35+'Fall 1996'!E35</f>
        <v>70579</v>
      </c>
      <c r="F35" s="1">
        <f>+'Spring 1997'!F35+'Fall 1996'!F35</f>
        <v>0</v>
      </c>
      <c r="G35" s="1">
        <f>+'Spring 1997'!G35+'Fall 1996'!G35</f>
        <v>0</v>
      </c>
      <c r="H35" s="1">
        <f>+'Spring 1997'!H35+'Fall 1996'!H35</f>
        <v>0</v>
      </c>
      <c r="I35" s="1">
        <f>+'Spring 1997'!I35+'Fall 1996'!I35</f>
        <v>0</v>
      </c>
      <c r="J35" s="1">
        <f>+'Spring 1997'!J35+'Fall 1996'!J35</f>
        <v>232132</v>
      </c>
      <c r="K35" s="1">
        <f>+'Spring 1997'!K35+'Fall 1996'!K35</f>
        <v>0</v>
      </c>
      <c r="L35" s="1">
        <f>+'Spring 1997'!L35+'Fall 1996'!L35</f>
        <v>0</v>
      </c>
      <c r="M35" s="1">
        <f>+'Spring 1997'!M35+'Fall 1996'!M35</f>
        <v>229079</v>
      </c>
    </row>
    <row r="36" spans="1:13" ht="12.75">
      <c r="A36" s="2" t="s">
        <v>60</v>
      </c>
      <c r="B36" s="2" t="s">
        <v>61</v>
      </c>
      <c r="C36" s="1">
        <f>+'Spring 1997'!C36+'Fall 1996'!C36</f>
        <v>877451</v>
      </c>
      <c r="D36" s="1">
        <f>+'Spring 1997'!D36+'Fall 1996'!D36</f>
        <v>0</v>
      </c>
      <c r="E36" s="1">
        <f>+'Spring 1997'!E36+'Fall 1996'!E36</f>
        <v>32536</v>
      </c>
      <c r="F36" s="1">
        <f>+'Spring 1997'!F36+'Fall 1996'!F36</f>
        <v>21850</v>
      </c>
      <c r="G36" s="1">
        <f>+'Spring 1997'!G36+'Fall 1996'!G36</f>
        <v>0</v>
      </c>
      <c r="H36" s="1">
        <f>+'Spring 1997'!H36+'Fall 1996'!H36</f>
        <v>0</v>
      </c>
      <c r="I36" s="1">
        <f>+'Spring 1997'!I36+'Fall 1996'!I36</f>
        <v>0</v>
      </c>
      <c r="J36" s="1">
        <f>+'Spring 1997'!J36+'Fall 1996'!J36</f>
        <v>399513</v>
      </c>
      <c r="K36" s="1">
        <f>+'Spring 1997'!K36+'Fall 1996'!K36</f>
        <v>0</v>
      </c>
      <c r="L36" s="1">
        <f>+'Spring 1997'!L36+'Fall 1996'!L36</f>
        <v>0</v>
      </c>
      <c r="M36" s="1">
        <f>+'Spring 1997'!M36+'Fall 1996'!M36</f>
        <v>358865</v>
      </c>
    </row>
    <row r="37" spans="1:13" ht="12.75">
      <c r="A37" s="2" t="s">
        <v>62</v>
      </c>
      <c r="B37" s="2" t="s">
        <v>63</v>
      </c>
      <c r="C37" s="1">
        <f>+'Spring 1997'!C37+'Fall 1996'!C37</f>
        <v>773290</v>
      </c>
      <c r="D37" s="1">
        <f>+'Spring 1997'!D37+'Fall 1996'!D37</f>
        <v>0</v>
      </c>
      <c r="E37" s="1">
        <f>+'Spring 1997'!E37+'Fall 1996'!E37</f>
        <v>43078</v>
      </c>
      <c r="F37" s="1">
        <f>+'Spring 1997'!F37+'Fall 1996'!F37</f>
        <v>0</v>
      </c>
      <c r="G37" s="1">
        <f>+'Spring 1997'!G37+'Fall 1996'!G37</f>
        <v>0</v>
      </c>
      <c r="H37" s="1">
        <f>+'Spring 1997'!H37+'Fall 1996'!H37</f>
        <v>0</v>
      </c>
      <c r="I37" s="1">
        <f>+'Spring 1997'!I37+'Fall 1996'!I37</f>
        <v>0</v>
      </c>
      <c r="J37" s="1">
        <f>+'Spring 1997'!J37+'Fall 1996'!J37</f>
        <v>545767</v>
      </c>
      <c r="K37" s="1">
        <f>+'Spring 1997'!K37+'Fall 1996'!K37</f>
        <v>0</v>
      </c>
      <c r="L37" s="1">
        <f>+'Spring 1997'!L37+'Fall 1996'!L37</f>
        <v>0</v>
      </c>
      <c r="M37" s="1">
        <f>+'Spring 1997'!M37+'Fall 1996'!M37</f>
        <v>459913</v>
      </c>
    </row>
    <row r="38" spans="1:13" ht="12.75">
      <c r="A38" s="2" t="s">
        <v>64</v>
      </c>
      <c r="B38" s="2" t="s">
        <v>65</v>
      </c>
      <c r="C38" s="1">
        <f>+'Spring 1997'!C38+'Fall 1996'!C38</f>
        <v>0</v>
      </c>
      <c r="D38" s="1">
        <f>+'Spring 1997'!D38+'Fall 1996'!D38</f>
        <v>0</v>
      </c>
      <c r="E38" s="1">
        <f>+'Spring 1997'!E38+'Fall 1996'!E38</f>
        <v>0</v>
      </c>
      <c r="F38" s="1">
        <f>+'Spring 1997'!F38+'Fall 1996'!F38</f>
        <v>0</v>
      </c>
      <c r="G38" s="1">
        <f>+'Spring 1997'!G38+'Fall 1996'!G38</f>
        <v>0</v>
      </c>
      <c r="H38" s="1">
        <f>+'Spring 1997'!H38+'Fall 1996'!H38</f>
        <v>0</v>
      </c>
      <c r="I38" s="1">
        <f>+'Spring 1997'!I38+'Fall 1996'!I38</f>
        <v>0</v>
      </c>
      <c r="J38" s="1">
        <f>+'Spring 1997'!J38+'Fall 1996'!J38</f>
        <v>299506</v>
      </c>
      <c r="K38" s="1">
        <f>+'Spring 1997'!K38+'Fall 1996'!K38</f>
        <v>0</v>
      </c>
      <c r="L38" s="1">
        <f>+'Spring 1997'!L38+'Fall 1996'!L38</f>
        <v>0</v>
      </c>
      <c r="M38" s="1">
        <f>+'Spring 1997'!M38+'Fall 1996'!M38</f>
        <v>282676</v>
      </c>
    </row>
    <row r="39" spans="1:13" ht="12.75">
      <c r="A39" s="2" t="s">
        <v>66</v>
      </c>
      <c r="B39" s="2" t="s">
        <v>23</v>
      </c>
      <c r="C39" s="1">
        <f>+'Spring 1997'!C39+'Fall 1996'!C39</f>
        <v>1632049</v>
      </c>
      <c r="D39" s="1">
        <f>+'Spring 1997'!D39+'Fall 1996'!D39</f>
        <v>0</v>
      </c>
      <c r="E39" s="1">
        <f>+'Spring 1997'!E39+'Fall 1996'!E39</f>
        <v>210728</v>
      </c>
      <c r="F39" s="1">
        <f>+'Spring 1997'!F39+'Fall 1996'!F39</f>
        <v>210</v>
      </c>
      <c r="G39" s="1">
        <f>+'Spring 1997'!G39+'Fall 1996'!G39</f>
        <v>0</v>
      </c>
      <c r="H39" s="1">
        <f>+'Spring 1997'!H39+'Fall 1996'!H39</f>
        <v>0</v>
      </c>
      <c r="I39" s="1">
        <f>+'Spring 1997'!I39+'Fall 1996'!I39</f>
        <v>0</v>
      </c>
      <c r="J39" s="1">
        <f>+'Spring 1997'!J39+'Fall 1996'!J39</f>
        <v>0</v>
      </c>
      <c r="K39" s="1">
        <f>+'Spring 1997'!K39+'Fall 1996'!K39</f>
        <v>0</v>
      </c>
      <c r="L39" s="1">
        <f>+'Spring 1997'!L39+'Fall 1996'!L39</f>
        <v>0</v>
      </c>
      <c r="M39" s="1">
        <f>+'Spring 1997'!M39+'Fall 1996'!M39</f>
        <v>0</v>
      </c>
    </row>
    <row r="40" spans="1:13" ht="12.75">
      <c r="A40" s="2" t="s">
        <v>67</v>
      </c>
      <c r="B40" s="2" t="s">
        <v>68</v>
      </c>
      <c r="C40" s="1">
        <f>+'Spring 1997'!C40+'Fall 1996'!C40</f>
        <v>3328263</v>
      </c>
      <c r="D40" s="1">
        <f>+'Spring 1997'!D40+'Fall 1996'!D40</f>
        <v>0</v>
      </c>
      <c r="E40" s="1">
        <f>+'Spring 1997'!E40+'Fall 1996'!E40</f>
        <v>164268</v>
      </c>
      <c r="F40" s="1">
        <f>+'Spring 1997'!F40+'Fall 1996'!F40</f>
        <v>0</v>
      </c>
      <c r="G40" s="1">
        <f>+'Spring 1997'!G40+'Fall 1996'!G40</f>
        <v>0</v>
      </c>
      <c r="H40" s="1">
        <f>+'Spring 1997'!H40+'Fall 1996'!H40</f>
        <v>0</v>
      </c>
      <c r="I40" s="1">
        <f>+'Spring 1997'!I40+'Fall 1996'!I40</f>
        <v>0</v>
      </c>
      <c r="J40" s="1">
        <f>+'Spring 1997'!J40+'Fall 1996'!J40</f>
        <v>584880</v>
      </c>
      <c r="K40" s="1">
        <f>+'Spring 1997'!K40+'Fall 1996'!K40</f>
        <v>0</v>
      </c>
      <c r="L40" s="1">
        <f>+'Spring 1997'!L40+'Fall 1996'!L40</f>
        <v>323491</v>
      </c>
      <c r="M40" s="1">
        <f>+'Spring 1997'!M40+'Fall 1996'!M40</f>
        <v>413346</v>
      </c>
    </row>
    <row r="41" spans="1:13" ht="12.75">
      <c r="A41" s="2" t="s">
        <v>69</v>
      </c>
      <c r="B41" s="2" t="s">
        <v>70</v>
      </c>
      <c r="C41" s="1">
        <f>+'Spring 1997'!C41+'Fall 1996'!C41</f>
        <v>0</v>
      </c>
      <c r="D41" s="1">
        <f>+'Spring 1997'!D41+'Fall 1996'!D41</f>
        <v>0</v>
      </c>
      <c r="E41" s="1">
        <f>+'Spring 1997'!E41+'Fall 1996'!E41</f>
        <v>0</v>
      </c>
      <c r="F41" s="1">
        <f>+'Spring 1997'!F41+'Fall 1996'!F41</f>
        <v>0</v>
      </c>
      <c r="G41" s="1">
        <f>+'Spring 1997'!G41+'Fall 1996'!G41</f>
        <v>0</v>
      </c>
      <c r="H41" s="1">
        <f>+'Spring 1997'!H41+'Fall 1996'!H41</f>
        <v>0</v>
      </c>
      <c r="I41" s="1">
        <f>+'Spring 1997'!I41+'Fall 1996'!I41</f>
        <v>0</v>
      </c>
      <c r="J41" s="1">
        <f>+'Spring 1997'!J41+'Fall 1996'!J41</f>
        <v>4166607</v>
      </c>
      <c r="K41" s="1">
        <f>+'Spring 1997'!K41+'Fall 1996'!K41</f>
        <v>2063110</v>
      </c>
      <c r="L41" s="1">
        <f>+'Spring 1997'!L41+'Fall 1996'!L41</f>
        <v>48850</v>
      </c>
      <c r="M41" s="1">
        <f>+'Spring 1997'!M41+'Fall 1996'!M41</f>
        <v>573165</v>
      </c>
    </row>
    <row r="42" spans="1:13" ht="12.75">
      <c r="A42" s="2" t="s">
        <v>235</v>
      </c>
      <c r="B42" s="2" t="s">
        <v>236</v>
      </c>
      <c r="C42" s="1">
        <f>+'Spring 1997'!C42+'Fall 1996'!C42</f>
        <v>0</v>
      </c>
      <c r="D42" s="1">
        <f>+'Spring 1997'!D42+'Fall 1996'!D42</f>
        <v>0</v>
      </c>
      <c r="E42" s="1">
        <f>+'Spring 1997'!E42+'Fall 1996'!E42</f>
        <v>0</v>
      </c>
      <c r="F42" s="1">
        <f>+'Spring 1997'!F42+'Fall 1996'!F42</f>
        <v>0</v>
      </c>
      <c r="G42" s="1">
        <f>+'Spring 1997'!G42+'Fall 1996'!G42</f>
        <v>0</v>
      </c>
      <c r="H42" s="1">
        <f>+'Spring 1997'!H42+'Fall 1996'!H42</f>
        <v>0</v>
      </c>
      <c r="I42" s="1">
        <f>+'Spring 1997'!I42+'Fall 1996'!I42</f>
        <v>0</v>
      </c>
      <c r="J42" s="1">
        <f>+'Spring 1997'!J42+'Fall 1996'!J42</f>
        <v>0</v>
      </c>
      <c r="K42" s="1">
        <f>+'Spring 1997'!K42+'Fall 1996'!K42</f>
        <v>0</v>
      </c>
      <c r="L42" s="1">
        <f>+'Spring 1997'!L42+'Fall 1996'!L42</f>
        <v>712300</v>
      </c>
      <c r="M42" s="1">
        <f>+'Spring 1997'!M42+'Fall 1996'!M42</f>
        <v>0</v>
      </c>
    </row>
    <row r="43" spans="1:13" ht="12.75">
      <c r="A43" s="2" t="s">
        <v>71</v>
      </c>
      <c r="B43" s="2" t="s">
        <v>72</v>
      </c>
      <c r="C43" s="1">
        <f>+'Spring 1997'!C43+'Fall 1996'!C43</f>
        <v>164748</v>
      </c>
      <c r="D43" s="1">
        <f>+'Spring 1997'!D43+'Fall 1996'!D43</f>
        <v>0</v>
      </c>
      <c r="E43" s="1">
        <f>+'Spring 1997'!E43+'Fall 1996'!E43</f>
        <v>9320</v>
      </c>
      <c r="F43" s="1">
        <f>+'Spring 1997'!F43+'Fall 1996'!F43</f>
        <v>0</v>
      </c>
      <c r="G43" s="1">
        <f>+'Spring 1997'!G43+'Fall 1996'!G43</f>
        <v>0</v>
      </c>
      <c r="H43" s="1">
        <f>+'Spring 1997'!H43+'Fall 1996'!H43</f>
        <v>0</v>
      </c>
      <c r="I43" s="1">
        <f>+'Spring 1997'!I43+'Fall 1996'!I43</f>
        <v>0</v>
      </c>
      <c r="J43" s="1">
        <f>+'Spring 1997'!J43+'Fall 1996'!J43</f>
        <v>931749</v>
      </c>
      <c r="K43" s="1">
        <f>+'Spring 1997'!K43+'Fall 1996'!K43</f>
        <v>0</v>
      </c>
      <c r="L43" s="1">
        <f>+'Spring 1997'!L43+'Fall 1996'!L43</f>
        <v>885849</v>
      </c>
      <c r="M43" s="1">
        <f>+'Spring 1997'!M43+'Fall 1996'!M43</f>
        <v>750139</v>
      </c>
    </row>
    <row r="44" spans="1:13" ht="12.75">
      <c r="A44" s="2" t="s">
        <v>73</v>
      </c>
      <c r="B44" s="2" t="s">
        <v>74</v>
      </c>
      <c r="C44" s="1">
        <f>+'Spring 1997'!C44+'Fall 1996'!C44</f>
        <v>2369033</v>
      </c>
      <c r="D44" s="1">
        <f>+'Spring 1997'!D44+'Fall 1996'!D44</f>
        <v>0</v>
      </c>
      <c r="E44" s="1">
        <f>+'Spring 1997'!E44+'Fall 1996'!E44</f>
        <v>89787</v>
      </c>
      <c r="F44" s="1">
        <f>+'Spring 1997'!F44+'Fall 1996'!F44</f>
        <v>1575</v>
      </c>
      <c r="G44" s="1">
        <f>+'Spring 1997'!G44+'Fall 1996'!G44</f>
        <v>0</v>
      </c>
      <c r="H44" s="1">
        <f>+'Spring 1997'!H44+'Fall 1996'!H44</f>
        <v>0</v>
      </c>
      <c r="I44" s="1">
        <f>+'Spring 1997'!I44+'Fall 1996'!I44</f>
        <v>0</v>
      </c>
      <c r="J44" s="1">
        <f>+'Spring 1997'!J44+'Fall 1996'!J44</f>
        <v>169382</v>
      </c>
      <c r="K44" s="1">
        <f>+'Spring 1997'!K44+'Fall 1996'!K44</f>
        <v>0</v>
      </c>
      <c r="L44" s="1">
        <f>+'Spring 1997'!L44+'Fall 1996'!L44</f>
        <v>350546</v>
      </c>
      <c r="M44" s="1">
        <f>+'Spring 1997'!M44+'Fall 1996'!M44</f>
        <v>149956</v>
      </c>
    </row>
    <row r="45" spans="1:13" ht="12.75">
      <c r="A45" s="2" t="s">
        <v>75</v>
      </c>
      <c r="B45" s="2" t="s">
        <v>76</v>
      </c>
      <c r="C45" s="1">
        <f>+'Spring 1997'!C45+'Fall 1996'!C45</f>
        <v>2755655</v>
      </c>
      <c r="D45" s="1">
        <f>+'Spring 1997'!D45+'Fall 1996'!D45</f>
        <v>0</v>
      </c>
      <c r="E45" s="1">
        <f>+'Spring 1997'!E45+'Fall 1996'!E45</f>
        <v>111304</v>
      </c>
      <c r="F45" s="1">
        <f>+'Spring 1997'!F45+'Fall 1996'!F45</f>
        <v>0</v>
      </c>
      <c r="G45" s="1">
        <f>+'Spring 1997'!G45+'Fall 1996'!G45</f>
        <v>0</v>
      </c>
      <c r="H45" s="1">
        <f>+'Spring 1997'!H45+'Fall 1996'!H45</f>
        <v>0</v>
      </c>
      <c r="I45" s="1">
        <f>+'Spring 1997'!I45+'Fall 1996'!I45</f>
        <v>0</v>
      </c>
      <c r="J45" s="1">
        <f>+'Spring 1997'!J45+'Fall 1996'!J45</f>
        <v>481966</v>
      </c>
      <c r="K45" s="1">
        <f>+'Spring 1997'!K45+'Fall 1996'!K45</f>
        <v>0</v>
      </c>
      <c r="L45" s="1">
        <f>+'Spring 1997'!L45+'Fall 1996'!L45</f>
        <v>361626</v>
      </c>
      <c r="M45" s="1">
        <f>+'Spring 1997'!M45+'Fall 1996'!M45</f>
        <v>452483</v>
      </c>
    </row>
    <row r="46" spans="1:13" ht="12.75">
      <c r="A46" s="2" t="s">
        <v>77</v>
      </c>
      <c r="B46" s="2" t="s">
        <v>78</v>
      </c>
      <c r="C46" s="1">
        <f>+'Spring 1997'!C46+'Fall 1996'!C46</f>
        <v>856950</v>
      </c>
      <c r="D46" s="1">
        <f>+'Spring 1997'!D46+'Fall 1996'!D46</f>
        <v>0</v>
      </c>
      <c r="E46" s="1">
        <f>+'Spring 1997'!E46+'Fall 1996'!E46</f>
        <v>108215</v>
      </c>
      <c r="F46" s="1">
        <f>+'Spring 1997'!F46+'Fall 1996'!F46</f>
        <v>0</v>
      </c>
      <c r="G46" s="1">
        <f>+'Spring 1997'!G46+'Fall 1996'!G46</f>
        <v>0</v>
      </c>
      <c r="H46" s="1">
        <f>+'Spring 1997'!H46+'Fall 1996'!H46</f>
        <v>0</v>
      </c>
      <c r="I46" s="1">
        <f>+'Spring 1997'!I46+'Fall 1996'!I46</f>
        <v>0</v>
      </c>
      <c r="J46" s="1">
        <f>+'Spring 1997'!J46+'Fall 1996'!J46</f>
        <v>0</v>
      </c>
      <c r="K46" s="1">
        <f>+'Spring 1997'!K46+'Fall 1996'!K46</f>
        <v>0</v>
      </c>
      <c r="L46" s="1">
        <f>+'Spring 1997'!L46+'Fall 1996'!L46</f>
        <v>0</v>
      </c>
      <c r="M46" s="1">
        <f>+'Spring 1997'!M46+'Fall 1996'!M46</f>
        <v>0</v>
      </c>
    </row>
    <row r="47" spans="1:13" ht="12.75">
      <c r="A47" s="2" t="s">
        <v>79</v>
      </c>
      <c r="B47" s="2" t="s">
        <v>80</v>
      </c>
      <c r="C47" s="1">
        <f>+'Spring 1997'!C47+'Fall 1996'!C47</f>
        <v>0</v>
      </c>
      <c r="D47" s="1">
        <f>+'Spring 1997'!D47+'Fall 1996'!D47</f>
        <v>0</v>
      </c>
      <c r="E47" s="1">
        <f>+'Spring 1997'!E47+'Fall 1996'!E47</f>
        <v>0</v>
      </c>
      <c r="F47" s="1">
        <f>+'Spring 1997'!F47+'Fall 1996'!F47</f>
        <v>0</v>
      </c>
      <c r="G47" s="1">
        <f>+'Spring 1997'!G47+'Fall 1996'!G47</f>
        <v>0</v>
      </c>
      <c r="H47" s="1">
        <f>+'Spring 1997'!H47+'Fall 1996'!H47</f>
        <v>0</v>
      </c>
      <c r="I47" s="1">
        <f>+'Spring 1997'!I47+'Fall 1996'!I47</f>
        <v>0</v>
      </c>
      <c r="J47" s="1">
        <f>+'Spring 1997'!J47+'Fall 1996'!J47</f>
        <v>342876</v>
      </c>
      <c r="K47" s="1">
        <f>+'Spring 1997'!K47+'Fall 1996'!K47</f>
        <v>0</v>
      </c>
      <c r="L47" s="1">
        <f>+'Spring 1997'!L47+'Fall 1996'!L47</f>
        <v>0</v>
      </c>
      <c r="M47" s="1">
        <f>+'Spring 1997'!M47+'Fall 1996'!M47</f>
        <v>255699</v>
      </c>
    </row>
    <row r="48" spans="1:13" ht="12.75">
      <c r="A48" s="2" t="s">
        <v>81</v>
      </c>
      <c r="B48" s="2" t="s">
        <v>82</v>
      </c>
      <c r="C48" s="1">
        <f>+'Spring 1997'!C48+'Fall 1996'!C48</f>
        <v>0</v>
      </c>
      <c r="D48" s="1">
        <f>+'Spring 1997'!D48+'Fall 1996'!D48</f>
        <v>0</v>
      </c>
      <c r="E48" s="1">
        <f>+'Spring 1997'!E48+'Fall 1996'!E48</f>
        <v>0</v>
      </c>
      <c r="F48" s="1">
        <f>+'Spring 1997'!F48+'Fall 1996'!F48</f>
        <v>0</v>
      </c>
      <c r="G48" s="1">
        <f>+'Spring 1997'!G48+'Fall 1996'!G48</f>
        <v>0</v>
      </c>
      <c r="H48" s="1">
        <f>+'Spring 1997'!H48+'Fall 1996'!H48</f>
        <v>0</v>
      </c>
      <c r="I48" s="1">
        <f>+'Spring 1997'!I48+'Fall 1996'!I48</f>
        <v>0</v>
      </c>
      <c r="J48" s="1">
        <f>+'Spring 1997'!J48+'Fall 1996'!J48</f>
        <v>874501</v>
      </c>
      <c r="K48" s="1">
        <f>+'Spring 1997'!K48+'Fall 1996'!K48</f>
        <v>0</v>
      </c>
      <c r="L48" s="1">
        <f>+'Spring 1997'!L48+'Fall 1996'!L48</f>
        <v>0</v>
      </c>
      <c r="M48" s="1">
        <f>+'Spring 1997'!M48+'Fall 1996'!M48</f>
        <v>798834</v>
      </c>
    </row>
    <row r="49" spans="1:13" ht="12.75">
      <c r="A49" s="2" t="s">
        <v>83</v>
      </c>
      <c r="B49" s="2" t="s">
        <v>84</v>
      </c>
      <c r="C49" s="1">
        <f>+'Spring 1997'!C49+'Fall 1996'!C49</f>
        <v>1451457</v>
      </c>
      <c r="D49" s="1">
        <f>+'Spring 1997'!D49+'Fall 1996'!D49</f>
        <v>0</v>
      </c>
      <c r="E49" s="1">
        <f>+'Spring 1997'!E49+'Fall 1996'!E49</f>
        <v>74050</v>
      </c>
      <c r="F49" s="1">
        <f>+'Spring 1997'!F49+'Fall 1996'!F49</f>
        <v>0</v>
      </c>
      <c r="G49" s="1">
        <f>+'Spring 1997'!G49+'Fall 1996'!G49</f>
        <v>0</v>
      </c>
      <c r="H49" s="1">
        <f>+'Spring 1997'!H49+'Fall 1996'!H49</f>
        <v>0</v>
      </c>
      <c r="I49" s="1">
        <f>+'Spring 1997'!I49+'Fall 1996'!I49</f>
        <v>0</v>
      </c>
      <c r="J49" s="1">
        <f>+'Spring 1997'!J49+'Fall 1996'!J49</f>
        <v>788505</v>
      </c>
      <c r="K49" s="1">
        <f>+'Spring 1997'!K49+'Fall 1996'!K49</f>
        <v>0</v>
      </c>
      <c r="L49" s="1">
        <f>+'Spring 1997'!L49+'Fall 1996'!L49</f>
        <v>0</v>
      </c>
      <c r="M49" s="1">
        <f>+'Spring 1997'!M49+'Fall 1996'!M49</f>
        <v>607004</v>
      </c>
    </row>
    <row r="50" spans="1:13" ht="12.75">
      <c r="A50" s="2" t="s">
        <v>85</v>
      </c>
      <c r="B50" s="2" t="s">
        <v>86</v>
      </c>
      <c r="C50" s="1">
        <f>+'Spring 1997'!C50+'Fall 1996'!C50</f>
        <v>0</v>
      </c>
      <c r="D50" s="1">
        <f>+'Spring 1997'!D50+'Fall 1996'!D50</f>
        <v>0</v>
      </c>
      <c r="E50" s="1">
        <f>+'Spring 1997'!E50+'Fall 1996'!E50</f>
        <v>0</v>
      </c>
      <c r="F50" s="1">
        <f>+'Spring 1997'!F50+'Fall 1996'!F50</f>
        <v>0</v>
      </c>
      <c r="G50" s="1">
        <f>+'Spring 1997'!G50+'Fall 1996'!G50</f>
        <v>0</v>
      </c>
      <c r="H50" s="1">
        <f>+'Spring 1997'!H50+'Fall 1996'!H50</f>
        <v>0</v>
      </c>
      <c r="I50" s="1">
        <f>+'Spring 1997'!I50+'Fall 1996'!I50</f>
        <v>0</v>
      </c>
      <c r="J50" s="1">
        <f>+'Spring 1997'!J50+'Fall 1996'!J50</f>
        <v>363879</v>
      </c>
      <c r="K50" s="1">
        <f>+'Spring 1997'!K50+'Fall 1996'!K50</f>
        <v>0</v>
      </c>
      <c r="L50" s="1">
        <f>+'Spring 1997'!L50+'Fall 1996'!L50</f>
        <v>0</v>
      </c>
      <c r="M50" s="1">
        <f>+'Spring 1997'!M50+'Fall 1996'!M50</f>
        <v>335501</v>
      </c>
    </row>
    <row r="51" spans="1:13" ht="12.75">
      <c r="A51" s="2" t="s">
        <v>87</v>
      </c>
      <c r="B51" s="2" t="s">
        <v>88</v>
      </c>
      <c r="C51" s="1">
        <f>+'Spring 1997'!C51+'Fall 1996'!C51</f>
        <v>56355</v>
      </c>
      <c r="D51" s="1">
        <f>+'Spring 1997'!D51+'Fall 1996'!D51</f>
        <v>0</v>
      </c>
      <c r="E51" s="1">
        <f>+'Spring 1997'!E51+'Fall 1996'!E51</f>
        <v>11025</v>
      </c>
      <c r="F51" s="1">
        <f>+'Spring 1997'!F51+'Fall 1996'!F51</f>
        <v>0</v>
      </c>
      <c r="G51" s="1">
        <f>+'Spring 1997'!G51+'Fall 1996'!G51</f>
        <v>0</v>
      </c>
      <c r="H51" s="1">
        <f>+'Spring 1997'!H51+'Fall 1996'!H51</f>
        <v>0</v>
      </c>
      <c r="I51" s="1">
        <f>+'Spring 1997'!I51+'Fall 1996'!I51</f>
        <v>0</v>
      </c>
      <c r="J51" s="1">
        <f>+'Spring 1997'!J51+'Fall 1996'!J51</f>
        <v>354230</v>
      </c>
      <c r="K51" s="1">
        <f>+'Spring 1997'!K51+'Fall 1996'!K51</f>
        <v>0</v>
      </c>
      <c r="L51" s="1">
        <f>+'Spring 1997'!L51+'Fall 1996'!L51</f>
        <v>0</v>
      </c>
      <c r="M51" s="1">
        <f>+'Spring 1997'!M51+'Fall 1996'!M51</f>
        <v>323329</v>
      </c>
    </row>
    <row r="52" spans="1:13" ht="12.75">
      <c r="A52" s="2" t="s">
        <v>89</v>
      </c>
      <c r="B52" s="2" t="s">
        <v>90</v>
      </c>
      <c r="C52" s="1">
        <f>+'Spring 1997'!C52+'Fall 1996'!C52</f>
        <v>13650</v>
      </c>
      <c r="D52" s="1">
        <f>+'Spring 1997'!D52+'Fall 1996'!D52</f>
        <v>0</v>
      </c>
      <c r="E52" s="1">
        <f>+'Spring 1997'!E52+'Fall 1996'!E52</f>
        <v>0</v>
      </c>
      <c r="F52" s="1">
        <f>+'Spring 1997'!F52+'Fall 1996'!F52</f>
        <v>0</v>
      </c>
      <c r="G52" s="1">
        <f>+'Spring 1997'!G52+'Fall 1996'!G52</f>
        <v>0</v>
      </c>
      <c r="H52" s="1">
        <f>+'Spring 1997'!H52+'Fall 1996'!H52</f>
        <v>0</v>
      </c>
      <c r="I52" s="1">
        <f>+'Spring 1997'!I52+'Fall 1996'!I52</f>
        <v>0</v>
      </c>
      <c r="J52" s="1">
        <f>+'Spring 1997'!J52+'Fall 1996'!J52</f>
        <v>332615</v>
      </c>
      <c r="K52" s="1">
        <f>+'Spring 1997'!K52+'Fall 1996'!K52</f>
        <v>0</v>
      </c>
      <c r="L52" s="1">
        <f>+'Spring 1997'!L52+'Fall 1996'!L52</f>
        <v>0</v>
      </c>
      <c r="M52" s="1">
        <f>+'Spring 1997'!M52+'Fall 1996'!M52</f>
        <v>220910</v>
      </c>
    </row>
    <row r="53" spans="1:13" ht="12.75">
      <c r="A53" s="2" t="s">
        <v>91</v>
      </c>
      <c r="B53" s="2" t="s">
        <v>92</v>
      </c>
      <c r="C53" s="1">
        <f>+'Spring 1997'!C53+'Fall 1996'!C53</f>
        <v>265078</v>
      </c>
      <c r="D53" s="1">
        <f>+'Spring 1997'!D53+'Fall 1996'!D53</f>
        <v>39167</v>
      </c>
      <c r="E53" s="1">
        <f>+'Spring 1997'!E53+'Fall 1996'!E53</f>
        <v>21596</v>
      </c>
      <c r="F53" s="1">
        <f>+'Spring 1997'!F53+'Fall 1996'!F53</f>
        <v>3650</v>
      </c>
      <c r="G53" s="1">
        <f>+'Spring 1997'!G53+'Fall 1996'!G53</f>
        <v>0</v>
      </c>
      <c r="H53" s="1">
        <f>+'Spring 1997'!H53+'Fall 1996'!H53</f>
        <v>0</v>
      </c>
      <c r="I53" s="1">
        <f>+'Spring 1997'!I53+'Fall 1996'!I53</f>
        <v>0</v>
      </c>
      <c r="J53" s="1">
        <f>+'Spring 1997'!J53+'Fall 1996'!J53</f>
        <v>315783</v>
      </c>
      <c r="K53" s="1">
        <f>+'Spring 1997'!K53+'Fall 1996'!K53</f>
        <v>18876</v>
      </c>
      <c r="L53" s="1">
        <f>+'Spring 1997'!L53+'Fall 1996'!L53</f>
        <v>0</v>
      </c>
      <c r="M53" s="1">
        <f>+'Spring 1997'!M53+'Fall 1996'!M53</f>
        <v>311081</v>
      </c>
    </row>
    <row r="54" spans="1:13" ht="12.75">
      <c r="A54" s="2" t="s">
        <v>93</v>
      </c>
      <c r="B54" s="2" t="s">
        <v>94</v>
      </c>
      <c r="C54" s="1">
        <f>+'Spring 1997'!C54+'Fall 1996'!C54</f>
        <v>815806</v>
      </c>
      <c r="D54" s="1">
        <f>+'Spring 1997'!D54+'Fall 1996'!D54</f>
        <v>95084</v>
      </c>
      <c r="E54" s="1">
        <f>+'Spring 1997'!E54+'Fall 1996'!E54</f>
        <v>59441</v>
      </c>
      <c r="F54" s="1">
        <f>+'Spring 1997'!F54+'Fall 1996'!F54</f>
        <v>0</v>
      </c>
      <c r="G54" s="1">
        <f>+'Spring 1997'!G54+'Fall 1996'!G54</f>
        <v>0</v>
      </c>
      <c r="H54" s="1">
        <f>+'Spring 1997'!H54+'Fall 1996'!H54</f>
        <v>0</v>
      </c>
      <c r="I54" s="1">
        <f>+'Spring 1997'!I54+'Fall 1996'!I54</f>
        <v>0</v>
      </c>
      <c r="J54" s="1">
        <f>+'Spring 1997'!J54+'Fall 1996'!J54</f>
        <v>365194</v>
      </c>
      <c r="K54" s="1">
        <f>+'Spring 1997'!K54+'Fall 1996'!K54</f>
        <v>24170</v>
      </c>
      <c r="L54" s="1">
        <f>+'Spring 1997'!L54+'Fall 1996'!L54</f>
        <v>0</v>
      </c>
      <c r="M54" s="1">
        <f>+'Spring 1997'!M54+'Fall 1996'!M54</f>
        <v>351932</v>
      </c>
    </row>
    <row r="55" spans="1:13" ht="12.75">
      <c r="A55" s="2" t="s">
        <v>95</v>
      </c>
      <c r="B55" s="2" t="s">
        <v>96</v>
      </c>
      <c r="C55" s="1">
        <f>+'Spring 1997'!C55+'Fall 1996'!C55</f>
        <v>2398596</v>
      </c>
      <c r="D55" s="1">
        <f>+'Spring 1997'!D55+'Fall 1996'!D55</f>
        <v>295087</v>
      </c>
      <c r="E55" s="1">
        <f>+'Spring 1997'!E55+'Fall 1996'!E55</f>
        <v>145407</v>
      </c>
      <c r="F55" s="1">
        <f>+'Spring 1997'!F55+'Fall 1996'!F55</f>
        <v>3772</v>
      </c>
      <c r="G55" s="1">
        <f>+'Spring 1997'!G55+'Fall 1996'!G55</f>
        <v>0</v>
      </c>
      <c r="H55" s="1">
        <f>+'Spring 1997'!H55+'Fall 1996'!H55</f>
        <v>0</v>
      </c>
      <c r="I55" s="1">
        <f>+'Spring 1997'!I55+'Fall 1996'!I55</f>
        <v>0</v>
      </c>
      <c r="J55" s="1">
        <f>+'Spring 1997'!J55+'Fall 1996'!J55</f>
        <v>2624322</v>
      </c>
      <c r="K55" s="1">
        <f>+'Spring 1997'!K55+'Fall 1996'!K55</f>
        <v>148388</v>
      </c>
      <c r="L55" s="1">
        <f>+'Spring 1997'!L55+'Fall 1996'!L55</f>
        <v>0</v>
      </c>
      <c r="M55" s="1">
        <f>+'Spring 1997'!M55+'Fall 1996'!M55</f>
        <v>2488137</v>
      </c>
    </row>
    <row r="56" spans="1:13" ht="12.75">
      <c r="A56" s="2" t="s">
        <v>97</v>
      </c>
      <c r="B56" s="2" t="s">
        <v>98</v>
      </c>
      <c r="C56" s="1">
        <f>+'Spring 1997'!C56+'Fall 1996'!C56</f>
        <v>2312603</v>
      </c>
      <c r="D56" s="1">
        <f>+'Spring 1997'!D56+'Fall 1996'!D56</f>
        <v>313798</v>
      </c>
      <c r="E56" s="1">
        <f>+'Spring 1997'!E56+'Fall 1996'!E56</f>
        <v>181135</v>
      </c>
      <c r="F56" s="1">
        <f>+'Spring 1997'!F56+'Fall 1996'!F56</f>
        <v>3894</v>
      </c>
      <c r="G56" s="1">
        <f>+'Spring 1997'!G56+'Fall 1996'!G56</f>
        <v>0</v>
      </c>
      <c r="H56" s="1">
        <f>+'Spring 1997'!H56+'Fall 1996'!H56</f>
        <v>0</v>
      </c>
      <c r="I56" s="1">
        <f>+'Spring 1997'!I56+'Fall 1996'!I56</f>
        <v>0</v>
      </c>
      <c r="J56" s="1">
        <f>+'Spring 1997'!J56+'Fall 1996'!J56</f>
        <v>2295552</v>
      </c>
      <c r="K56" s="1">
        <f>+'Spring 1997'!K56+'Fall 1996'!K56</f>
        <v>148476</v>
      </c>
      <c r="L56" s="1">
        <f>+'Spring 1997'!L56+'Fall 1996'!L56</f>
        <v>0</v>
      </c>
      <c r="M56" s="1">
        <f>+'Spring 1997'!M56+'Fall 1996'!M56</f>
        <v>1726902</v>
      </c>
    </row>
    <row r="57" spans="1:13" ht="12.75">
      <c r="A57" s="2" t="s">
        <v>99</v>
      </c>
      <c r="B57" s="2" t="s">
        <v>100</v>
      </c>
      <c r="C57" s="1">
        <f>+'Spring 1997'!C57+'Fall 1996'!C57</f>
        <v>6010278</v>
      </c>
      <c r="D57" s="1">
        <f>+'Spring 1997'!D57+'Fall 1996'!D57</f>
        <v>737887</v>
      </c>
      <c r="E57" s="1">
        <f>+'Spring 1997'!E57+'Fall 1996'!E57</f>
        <v>340230</v>
      </c>
      <c r="F57" s="1">
        <f>+'Spring 1997'!F57+'Fall 1996'!F57</f>
        <v>10905</v>
      </c>
      <c r="G57" s="1">
        <f>+'Spring 1997'!G57+'Fall 1996'!G57</f>
        <v>0</v>
      </c>
      <c r="H57" s="1">
        <f>+'Spring 1997'!H57+'Fall 1996'!H57</f>
        <v>0</v>
      </c>
      <c r="I57" s="1">
        <f>+'Spring 1997'!I57+'Fall 1996'!I57</f>
        <v>0</v>
      </c>
      <c r="J57" s="1">
        <f>+'Spring 1997'!J57+'Fall 1996'!J57</f>
        <v>3305000</v>
      </c>
      <c r="K57" s="1">
        <f>+'Spring 1997'!K57+'Fall 1996'!K57</f>
        <v>200834</v>
      </c>
      <c r="L57" s="1">
        <f>+'Spring 1997'!L57+'Fall 1996'!L57</f>
        <v>0</v>
      </c>
      <c r="M57" s="1">
        <f>+'Spring 1997'!M57+'Fall 1996'!M57</f>
        <v>3259330</v>
      </c>
    </row>
    <row r="58" spans="1:13" ht="12.75">
      <c r="A58" s="2" t="s">
        <v>101</v>
      </c>
      <c r="B58" s="2" t="s">
        <v>102</v>
      </c>
      <c r="C58" s="1">
        <f>+'Spring 1997'!C58+'Fall 1996'!C58</f>
        <v>1559543</v>
      </c>
      <c r="D58" s="1">
        <f>+'Spring 1997'!D58+'Fall 1996'!D58</f>
        <v>217629</v>
      </c>
      <c r="E58" s="1">
        <f>+'Spring 1997'!E58+'Fall 1996'!E58</f>
        <v>79827</v>
      </c>
      <c r="F58" s="1">
        <f>+'Spring 1997'!F58+'Fall 1996'!F58</f>
        <v>6365</v>
      </c>
      <c r="G58" s="1">
        <f>+'Spring 1997'!G58+'Fall 1996'!G58</f>
        <v>0</v>
      </c>
      <c r="H58" s="1">
        <f>+'Spring 1997'!H58+'Fall 1996'!H58</f>
        <v>0</v>
      </c>
      <c r="I58" s="1">
        <f>+'Spring 1997'!I58+'Fall 1996'!I58</f>
        <v>0</v>
      </c>
      <c r="J58" s="1">
        <f>+'Spring 1997'!J58+'Fall 1996'!J58</f>
        <v>69922</v>
      </c>
      <c r="K58" s="1">
        <f>+'Spring 1997'!K58+'Fall 1996'!K58</f>
        <v>7080</v>
      </c>
      <c r="L58" s="1">
        <f>+'Spring 1997'!L58+'Fall 1996'!L58</f>
        <v>0</v>
      </c>
      <c r="M58" s="1">
        <f>+'Spring 1997'!M58+'Fall 1996'!M58</f>
        <v>67008</v>
      </c>
    </row>
    <row r="59" spans="1:13" ht="12.75">
      <c r="A59" s="2" t="s">
        <v>103</v>
      </c>
      <c r="B59" s="2" t="s">
        <v>104</v>
      </c>
      <c r="C59" s="1">
        <f>+'Spring 1997'!C59+'Fall 1996'!C59</f>
        <v>662072</v>
      </c>
      <c r="D59" s="1">
        <f>+'Spring 1997'!D59+'Fall 1996'!D59</f>
        <v>90418</v>
      </c>
      <c r="E59" s="1">
        <f>+'Spring 1997'!E59+'Fall 1996'!E59</f>
        <v>52205</v>
      </c>
      <c r="F59" s="1">
        <f>+'Spring 1997'!F59+'Fall 1996'!F59</f>
        <v>3650</v>
      </c>
      <c r="G59" s="1">
        <f>+'Spring 1997'!G59+'Fall 1996'!G59</f>
        <v>0</v>
      </c>
      <c r="H59" s="1">
        <f>+'Spring 1997'!H59+'Fall 1996'!H59</f>
        <v>0</v>
      </c>
      <c r="I59" s="1">
        <f>+'Spring 1997'!I59+'Fall 1996'!I59</f>
        <v>0</v>
      </c>
      <c r="J59" s="1">
        <f>+'Spring 1997'!J59+'Fall 1996'!J59</f>
        <v>1020849</v>
      </c>
      <c r="K59" s="1">
        <f>+'Spring 1997'!K59+'Fall 1996'!K59</f>
        <v>56008</v>
      </c>
      <c r="L59" s="1">
        <f>+'Spring 1997'!L59+'Fall 1996'!L59</f>
        <v>0</v>
      </c>
      <c r="M59" s="1">
        <f>+'Spring 1997'!M59+'Fall 1996'!M59</f>
        <v>1010806</v>
      </c>
    </row>
    <row r="60" spans="1:13" ht="12.75">
      <c r="A60" s="2" t="s">
        <v>105</v>
      </c>
      <c r="B60" s="2" t="s">
        <v>106</v>
      </c>
      <c r="C60" s="1">
        <f>+'Spring 1997'!C60+'Fall 1996'!C60</f>
        <v>3442619</v>
      </c>
      <c r="D60" s="1">
        <f>+'Spring 1997'!D60+'Fall 1996'!D60</f>
        <v>423589</v>
      </c>
      <c r="E60" s="1">
        <f>+'Spring 1997'!E60+'Fall 1996'!E60</f>
        <v>246867</v>
      </c>
      <c r="F60" s="1">
        <f>+'Spring 1997'!F60+'Fall 1996'!F60</f>
        <v>3042</v>
      </c>
      <c r="G60" s="1">
        <f>+'Spring 1997'!G60+'Fall 1996'!G60</f>
        <v>0</v>
      </c>
      <c r="H60" s="1">
        <f>+'Spring 1997'!H60+'Fall 1996'!H60</f>
        <v>0</v>
      </c>
      <c r="I60" s="1">
        <f>+'Spring 1997'!I60+'Fall 1996'!I60</f>
        <v>0</v>
      </c>
      <c r="J60" s="1">
        <f>+'Spring 1997'!J60+'Fall 1996'!J60</f>
        <v>1821773</v>
      </c>
      <c r="K60" s="1">
        <f>+'Spring 1997'!K60+'Fall 1996'!K60</f>
        <v>114874</v>
      </c>
      <c r="L60" s="1">
        <f>+'Spring 1997'!L60+'Fall 1996'!L60</f>
        <v>0</v>
      </c>
      <c r="M60" s="1">
        <f>+'Spring 1997'!M60+'Fall 1996'!M60</f>
        <v>1871853</v>
      </c>
    </row>
    <row r="61" spans="1:13" ht="12.75">
      <c r="A61" s="2" t="s">
        <v>107</v>
      </c>
      <c r="B61" s="2" t="s">
        <v>108</v>
      </c>
      <c r="C61" s="1">
        <f>+'Spring 1997'!C61+'Fall 1996'!C61</f>
        <v>215273</v>
      </c>
      <c r="D61" s="1">
        <f>+'Spring 1997'!D61+'Fall 1996'!D61</f>
        <v>26250</v>
      </c>
      <c r="E61" s="1">
        <f>+'Spring 1997'!E61+'Fall 1996'!E61</f>
        <v>17250</v>
      </c>
      <c r="F61" s="1">
        <f>+'Spring 1997'!F61+'Fall 1996'!F61</f>
        <v>0</v>
      </c>
      <c r="G61" s="1">
        <f>+'Spring 1997'!G61+'Fall 1996'!G61</f>
        <v>0</v>
      </c>
      <c r="H61" s="1">
        <f>+'Spring 1997'!H61+'Fall 1996'!H61</f>
        <v>0</v>
      </c>
      <c r="I61" s="1">
        <f>+'Spring 1997'!I61+'Fall 1996'!I61</f>
        <v>0</v>
      </c>
      <c r="J61" s="1">
        <f>+'Spring 1997'!J61+'Fall 1996'!J61</f>
        <v>269199</v>
      </c>
      <c r="K61" s="1">
        <f>+'Spring 1997'!K61+'Fall 1996'!K61</f>
        <v>19668</v>
      </c>
      <c r="L61" s="1">
        <f>+'Spring 1997'!L61+'Fall 1996'!L61</f>
        <v>0</v>
      </c>
      <c r="M61" s="1">
        <f>+'Spring 1997'!M61+'Fall 1996'!M61</f>
        <v>265021</v>
      </c>
    </row>
    <row r="62" spans="1:13" ht="12.75">
      <c r="A62" s="2" t="s">
        <v>109</v>
      </c>
      <c r="B62" s="2" t="s">
        <v>110</v>
      </c>
      <c r="C62" s="1">
        <f>+'Spring 1997'!C62+'Fall 1996'!C62</f>
        <v>249931</v>
      </c>
      <c r="D62" s="1">
        <f>+'Spring 1997'!D62+'Fall 1996'!D62</f>
        <v>32584</v>
      </c>
      <c r="E62" s="1">
        <f>+'Spring 1997'!E62+'Fall 1996'!E62</f>
        <v>31490</v>
      </c>
      <c r="F62" s="1">
        <f>+'Spring 1997'!F62+'Fall 1996'!F62</f>
        <v>6692</v>
      </c>
      <c r="G62" s="1">
        <f>+'Spring 1997'!G62+'Fall 1996'!G62</f>
        <v>0</v>
      </c>
      <c r="H62" s="1">
        <f>+'Spring 1997'!H62+'Fall 1996'!H62</f>
        <v>0</v>
      </c>
      <c r="I62" s="1">
        <f>+'Spring 1997'!I62+'Fall 1996'!I62</f>
        <v>0</v>
      </c>
      <c r="J62" s="1">
        <f>+'Spring 1997'!J62+'Fall 1996'!J62</f>
        <v>1937273</v>
      </c>
      <c r="K62" s="1">
        <f>+'Spring 1997'!K62+'Fall 1996'!K62</f>
        <v>106742</v>
      </c>
      <c r="L62" s="1">
        <f>+'Spring 1997'!L62+'Fall 1996'!L62</f>
        <v>0</v>
      </c>
      <c r="M62" s="1">
        <f>+'Spring 1997'!M62+'Fall 1996'!M62</f>
        <v>1795841</v>
      </c>
    </row>
    <row r="63" spans="1:13" ht="12.75">
      <c r="A63" s="2" t="s">
        <v>111</v>
      </c>
      <c r="B63" s="2" t="s">
        <v>112</v>
      </c>
      <c r="C63" s="1">
        <f>+'Spring 1997'!C63+'Fall 1996'!C63</f>
        <v>117108</v>
      </c>
      <c r="D63" s="1">
        <f>+'Spring 1997'!D63+'Fall 1996'!D63</f>
        <v>15502</v>
      </c>
      <c r="E63" s="1">
        <f>+'Spring 1997'!E63+'Fall 1996'!E63</f>
        <v>9776</v>
      </c>
      <c r="F63" s="1">
        <f>+'Spring 1997'!F63+'Fall 1996'!F63</f>
        <v>12730</v>
      </c>
      <c r="G63" s="1">
        <f>+'Spring 1997'!G63+'Fall 1996'!G63</f>
        <v>0</v>
      </c>
      <c r="H63" s="1">
        <f>+'Spring 1997'!H63+'Fall 1996'!H63</f>
        <v>0</v>
      </c>
      <c r="I63" s="1">
        <f>+'Spring 1997'!I63+'Fall 1996'!I63</f>
        <v>0</v>
      </c>
      <c r="J63" s="1">
        <f>+'Spring 1997'!J63+'Fall 1996'!J63</f>
        <v>341091</v>
      </c>
      <c r="K63" s="1">
        <f>+'Spring 1997'!K63+'Fall 1996'!K63</f>
        <v>18376</v>
      </c>
      <c r="L63" s="1">
        <f>+'Spring 1997'!L63+'Fall 1996'!L63</f>
        <v>0</v>
      </c>
      <c r="M63" s="1">
        <f>+'Spring 1997'!M63+'Fall 1996'!M63</f>
        <v>355036</v>
      </c>
    </row>
    <row r="64" spans="1:13" ht="12.75">
      <c r="A64" s="2" t="s">
        <v>113</v>
      </c>
      <c r="B64" s="2" t="s">
        <v>29</v>
      </c>
      <c r="C64" s="1">
        <f>+'Spring 1997'!C64+'Fall 1996'!C64</f>
        <v>80645</v>
      </c>
      <c r="D64" s="1">
        <f>+'Spring 1997'!D64+'Fall 1996'!D64</f>
        <v>0</v>
      </c>
      <c r="E64" s="1">
        <f>+'Spring 1997'!E64+'Fall 1996'!E64</f>
        <v>47250</v>
      </c>
      <c r="F64" s="1">
        <f>+'Spring 1997'!F64+'Fall 1996'!F64</f>
        <v>525</v>
      </c>
      <c r="G64" s="1">
        <f>+'Spring 1997'!G64+'Fall 1996'!G64</f>
        <v>0</v>
      </c>
      <c r="H64" s="1">
        <f>+'Spring 1997'!H64+'Fall 1996'!H64</f>
        <v>0</v>
      </c>
      <c r="I64" s="1">
        <f>+'Spring 1997'!I64+'Fall 1996'!I64</f>
        <v>0</v>
      </c>
      <c r="J64" s="1">
        <f>+'Spring 1997'!J64+'Fall 1996'!J64</f>
        <v>0</v>
      </c>
      <c r="K64" s="1">
        <f>+'Spring 1997'!K64+'Fall 1996'!K64</f>
        <v>0</v>
      </c>
      <c r="L64" s="1">
        <f>+'Spring 1997'!L64+'Fall 1996'!L64</f>
        <v>0</v>
      </c>
      <c r="M64" s="1">
        <f>+'Spring 1997'!M64+'Fall 1996'!M64</f>
        <v>0</v>
      </c>
    </row>
    <row r="65" spans="1:13" ht="12.75">
      <c r="A65" s="2" t="s">
        <v>114</v>
      </c>
      <c r="B65" s="2" t="s">
        <v>115</v>
      </c>
      <c r="C65" s="1">
        <f>+'Spring 1997'!C65+'Fall 1996'!C65</f>
        <v>1932183</v>
      </c>
      <c r="D65" s="1">
        <f>+'Spring 1997'!D65+'Fall 1996'!D65</f>
        <v>153098</v>
      </c>
      <c r="E65" s="1">
        <f>+'Spring 1997'!E65+'Fall 1996'!E65</f>
        <v>105283</v>
      </c>
      <c r="F65" s="1">
        <f>+'Spring 1997'!F65+'Fall 1996'!F65</f>
        <v>0</v>
      </c>
      <c r="G65" s="1">
        <f>+'Spring 1997'!G65+'Fall 1996'!G65</f>
        <v>0</v>
      </c>
      <c r="H65" s="1">
        <f>+'Spring 1997'!H65+'Fall 1996'!H65</f>
        <v>0</v>
      </c>
      <c r="I65" s="1">
        <f>+'Spring 1997'!I65+'Fall 1996'!I65</f>
        <v>0</v>
      </c>
      <c r="J65" s="1">
        <f>+'Spring 1997'!J65+'Fall 1996'!J65</f>
        <v>1075026</v>
      </c>
      <c r="K65" s="1">
        <f>+'Spring 1997'!K65+'Fall 1996'!K65</f>
        <v>78294</v>
      </c>
      <c r="L65" s="1">
        <f>+'Spring 1997'!L65+'Fall 1996'!L65</f>
        <v>0</v>
      </c>
      <c r="M65" s="1">
        <f>+'Spring 1997'!M65+'Fall 1996'!M65</f>
        <v>651071</v>
      </c>
    </row>
    <row r="66" spans="1:13" ht="12.75">
      <c r="A66" s="2" t="s">
        <v>116</v>
      </c>
      <c r="B66" s="2" t="s">
        <v>117</v>
      </c>
      <c r="C66" s="1">
        <f>+'Spring 1997'!C66+'Fall 1996'!C66</f>
        <v>2268557</v>
      </c>
      <c r="D66" s="1">
        <f>+'Spring 1997'!D66+'Fall 1996'!D66</f>
        <v>194661</v>
      </c>
      <c r="E66" s="1">
        <f>+'Spring 1997'!E66+'Fall 1996'!E66</f>
        <v>187043</v>
      </c>
      <c r="F66" s="1">
        <f>+'Spring 1997'!F66+'Fall 1996'!F66</f>
        <v>3550</v>
      </c>
      <c r="G66" s="1">
        <f>+'Spring 1997'!G66+'Fall 1996'!G66</f>
        <v>0</v>
      </c>
      <c r="H66" s="1">
        <f>+'Spring 1997'!H66+'Fall 1996'!H66</f>
        <v>0</v>
      </c>
      <c r="I66" s="1">
        <f>+'Spring 1997'!I66+'Fall 1996'!I66</f>
        <v>0</v>
      </c>
      <c r="J66" s="1">
        <f>+'Spring 1997'!J66+'Fall 1996'!J66</f>
        <v>846287</v>
      </c>
      <c r="K66" s="1">
        <f>+'Spring 1997'!K66+'Fall 1996'!K66</f>
        <v>46966</v>
      </c>
      <c r="L66" s="1">
        <f>+'Spring 1997'!L66+'Fall 1996'!L66</f>
        <v>0</v>
      </c>
      <c r="M66" s="1">
        <f>+'Spring 1997'!M66+'Fall 1996'!M66</f>
        <v>817949</v>
      </c>
    </row>
    <row r="67" spans="1:13" ht="12.75">
      <c r="A67" s="2" t="s">
        <v>118</v>
      </c>
      <c r="B67" s="2" t="s">
        <v>119</v>
      </c>
      <c r="C67" s="1">
        <f>+'Spring 1997'!C67+'Fall 1996'!C67</f>
        <v>196560</v>
      </c>
      <c r="D67" s="1">
        <f>+'Spring 1997'!D67+'Fall 1996'!D67</f>
        <v>0</v>
      </c>
      <c r="E67" s="1">
        <f>+'Spring 1997'!E67+'Fall 1996'!E67</f>
        <v>65798</v>
      </c>
      <c r="F67" s="1">
        <f>+'Spring 1997'!F67+'Fall 1996'!F67</f>
        <v>8580</v>
      </c>
      <c r="G67" s="1">
        <f>+'Spring 1997'!G67+'Fall 1996'!G67</f>
        <v>0</v>
      </c>
      <c r="H67" s="1">
        <f>+'Spring 1997'!H67+'Fall 1996'!H67</f>
        <v>0</v>
      </c>
      <c r="I67" s="1">
        <f>+'Spring 1997'!I67+'Fall 1996'!I67</f>
        <v>0</v>
      </c>
      <c r="J67" s="1">
        <f>+'Spring 1997'!J67+'Fall 1996'!J67</f>
        <v>89724</v>
      </c>
      <c r="K67" s="1">
        <f>+'Spring 1997'!K67+'Fall 1996'!K67</f>
        <v>0</v>
      </c>
      <c r="L67" s="1">
        <f>+'Spring 1997'!L67+'Fall 1996'!L67</f>
        <v>0</v>
      </c>
      <c r="M67" s="1">
        <f>+'Spring 1997'!M67+'Fall 1996'!M67</f>
        <v>89724</v>
      </c>
    </row>
    <row r="68" spans="1:13" ht="12.75">
      <c r="A68" s="2" t="s">
        <v>120</v>
      </c>
      <c r="B68" s="2" t="s">
        <v>121</v>
      </c>
      <c r="C68" s="1">
        <f>+'Spring 1997'!C68+'Fall 1996'!C68</f>
        <v>338936</v>
      </c>
      <c r="D68" s="1">
        <f>+'Spring 1997'!D68+'Fall 1996'!D68</f>
        <v>30532</v>
      </c>
      <c r="E68" s="1">
        <f>+'Spring 1997'!E68+'Fall 1996'!E68</f>
        <v>8803</v>
      </c>
      <c r="F68" s="1">
        <f>+'Spring 1997'!F68+'Fall 1996'!F68</f>
        <v>1775</v>
      </c>
      <c r="G68" s="1">
        <f>+'Spring 1997'!G68+'Fall 1996'!G68</f>
        <v>0</v>
      </c>
      <c r="H68" s="1">
        <f>+'Spring 1997'!H68+'Fall 1996'!H68</f>
        <v>0</v>
      </c>
      <c r="I68" s="1">
        <f>+'Spring 1997'!I68+'Fall 1996'!I68</f>
        <v>0</v>
      </c>
      <c r="J68" s="1">
        <f>+'Spring 1997'!J68+'Fall 1996'!J68</f>
        <v>161084</v>
      </c>
      <c r="K68" s="1">
        <f>+'Spring 1997'!K68+'Fall 1996'!K68</f>
        <v>9871</v>
      </c>
      <c r="L68" s="1">
        <f>+'Spring 1997'!L68+'Fall 1996'!L68</f>
        <v>0</v>
      </c>
      <c r="M68" s="1">
        <f>+'Spring 1997'!M68+'Fall 1996'!M68</f>
        <v>139982</v>
      </c>
    </row>
    <row r="69" spans="1:13" ht="12.75">
      <c r="A69" s="2" t="s">
        <v>122</v>
      </c>
      <c r="B69" s="2" t="s">
        <v>123</v>
      </c>
      <c r="C69" s="1">
        <f>+'Spring 1997'!C69+'Fall 1996'!C69</f>
        <v>1818894</v>
      </c>
      <c r="D69" s="1">
        <f>+'Spring 1997'!D69+'Fall 1996'!D69</f>
        <v>129414</v>
      </c>
      <c r="E69" s="1">
        <f>+'Spring 1997'!E69+'Fall 1996'!E69</f>
        <v>329374</v>
      </c>
      <c r="F69" s="1">
        <f>+'Spring 1997'!F69+'Fall 1996'!F69</f>
        <v>0</v>
      </c>
      <c r="G69" s="1">
        <f>+'Spring 1997'!G69+'Fall 1996'!G69</f>
        <v>0</v>
      </c>
      <c r="H69" s="1">
        <f>+'Spring 1997'!H69+'Fall 1996'!H69</f>
        <v>0</v>
      </c>
      <c r="I69" s="1">
        <f>+'Spring 1997'!I69+'Fall 1996'!I69</f>
        <v>0</v>
      </c>
      <c r="J69" s="1">
        <f>+'Spring 1997'!J69+'Fall 1996'!J69</f>
        <v>1938005</v>
      </c>
      <c r="K69" s="1">
        <f>+'Spring 1997'!K69+'Fall 1996'!K69</f>
        <v>96408</v>
      </c>
      <c r="L69" s="1">
        <f>+'Spring 1997'!L69+'Fall 1996'!L69</f>
        <v>0</v>
      </c>
      <c r="M69" s="1">
        <f>+'Spring 1997'!M69+'Fall 1996'!M69</f>
        <v>1543544</v>
      </c>
    </row>
    <row r="70" spans="1:13" ht="12.75">
      <c r="A70" s="2" t="s">
        <v>124</v>
      </c>
      <c r="B70" s="2" t="s">
        <v>125</v>
      </c>
      <c r="C70" s="1">
        <f>+'Spring 1997'!C70+'Fall 1996'!C70</f>
        <v>404844</v>
      </c>
      <c r="D70" s="1">
        <f>+'Spring 1997'!D70+'Fall 1996'!D70</f>
        <v>0</v>
      </c>
      <c r="E70" s="1">
        <f>+'Spring 1997'!E70+'Fall 1996'!E70</f>
        <v>93177</v>
      </c>
      <c r="F70" s="1">
        <f>+'Spring 1997'!F70+'Fall 1996'!F70</f>
        <v>0</v>
      </c>
      <c r="G70" s="1">
        <f>+'Spring 1997'!G70+'Fall 1996'!G70</f>
        <v>0</v>
      </c>
      <c r="H70" s="1">
        <f>+'Spring 1997'!H70+'Fall 1996'!H70</f>
        <v>0</v>
      </c>
      <c r="I70" s="1">
        <f>+'Spring 1997'!I70+'Fall 1996'!I70</f>
        <v>0</v>
      </c>
      <c r="J70" s="1">
        <f>+'Spring 1997'!J70+'Fall 1996'!J70</f>
        <v>533684</v>
      </c>
      <c r="K70" s="1">
        <f>+'Spring 1997'!K70+'Fall 1996'!K70</f>
        <v>0</v>
      </c>
      <c r="L70" s="1">
        <f>+'Spring 1997'!L70+'Fall 1996'!L70</f>
        <v>0</v>
      </c>
      <c r="M70" s="1">
        <f>+'Spring 1997'!M70+'Fall 1996'!M70</f>
        <v>526011</v>
      </c>
    </row>
    <row r="71" spans="1:13" ht="12.75">
      <c r="A71" s="2" t="s">
        <v>126</v>
      </c>
      <c r="B71" s="2" t="s">
        <v>127</v>
      </c>
      <c r="C71" s="1">
        <f>+'Spring 1997'!C71+'Fall 1996'!C71</f>
        <v>298831</v>
      </c>
      <c r="D71" s="1">
        <f>+'Spring 1997'!D71+'Fall 1996'!D71</f>
        <v>0</v>
      </c>
      <c r="E71" s="1">
        <f>+'Spring 1997'!E71+'Fall 1996'!E71</f>
        <v>19528</v>
      </c>
      <c r="F71" s="1">
        <f>+'Spring 1997'!F71+'Fall 1996'!F71</f>
        <v>0</v>
      </c>
      <c r="G71" s="1">
        <f>+'Spring 1997'!G71+'Fall 1996'!G71</f>
        <v>0</v>
      </c>
      <c r="H71" s="1">
        <f>+'Spring 1997'!H71+'Fall 1996'!H71</f>
        <v>0</v>
      </c>
      <c r="I71" s="1">
        <f>+'Spring 1997'!I71+'Fall 1996'!I71</f>
        <v>0</v>
      </c>
      <c r="J71" s="1">
        <f>+'Spring 1997'!J71+'Fall 1996'!J71</f>
        <v>280918</v>
      </c>
      <c r="K71" s="1">
        <f>+'Spring 1997'!K71+'Fall 1996'!K71</f>
        <v>0</v>
      </c>
      <c r="L71" s="1">
        <f>+'Spring 1997'!L71+'Fall 1996'!L71</f>
        <v>0</v>
      </c>
      <c r="M71" s="1">
        <f>+'Spring 1997'!M71+'Fall 1996'!M71</f>
        <v>241555</v>
      </c>
    </row>
    <row r="72" spans="1:13" ht="12.75">
      <c r="A72" s="2" t="s">
        <v>128</v>
      </c>
      <c r="B72" s="2" t="s">
        <v>129</v>
      </c>
      <c r="C72" s="1">
        <f>+'Spring 1997'!C72+'Fall 1996'!C72</f>
        <v>682419</v>
      </c>
      <c r="D72" s="1">
        <f>+'Spring 1997'!D72+'Fall 1996'!D72</f>
        <v>0</v>
      </c>
      <c r="E72" s="1">
        <f>+'Spring 1997'!E72+'Fall 1996'!E72</f>
        <v>23787</v>
      </c>
      <c r="F72" s="1">
        <f>+'Spring 1997'!F72+'Fall 1996'!F72</f>
        <v>0</v>
      </c>
      <c r="G72" s="1">
        <f>+'Spring 1997'!G72+'Fall 1996'!G72</f>
        <v>0</v>
      </c>
      <c r="H72" s="1">
        <f>+'Spring 1997'!H72+'Fall 1996'!H72</f>
        <v>0</v>
      </c>
      <c r="I72" s="1">
        <f>+'Spring 1997'!I72+'Fall 1996'!I72</f>
        <v>0</v>
      </c>
      <c r="J72" s="1">
        <f>+'Spring 1997'!J72+'Fall 1996'!J72</f>
        <v>216570</v>
      </c>
      <c r="K72" s="1">
        <f>+'Spring 1997'!K72+'Fall 1996'!K72</f>
        <v>0</v>
      </c>
      <c r="L72" s="1">
        <f>+'Spring 1997'!L72+'Fall 1996'!L72</f>
        <v>0</v>
      </c>
      <c r="M72" s="1">
        <f>+'Spring 1997'!M72+'Fall 1996'!M72</f>
        <v>174837</v>
      </c>
    </row>
    <row r="73" spans="1:13" ht="12.75">
      <c r="A73" s="2" t="s">
        <v>130</v>
      </c>
      <c r="B73" s="2" t="s">
        <v>131</v>
      </c>
      <c r="C73" s="1">
        <f>+'Spring 1997'!C73+'Fall 1996'!C73</f>
        <v>556912</v>
      </c>
      <c r="D73" s="1">
        <f>+'Spring 1997'!D73+'Fall 1996'!D73</f>
        <v>0</v>
      </c>
      <c r="E73" s="1">
        <f>+'Spring 1997'!E73+'Fall 1996'!E73</f>
        <v>23620</v>
      </c>
      <c r="F73" s="1">
        <f>+'Spring 1997'!F73+'Fall 1996'!F73</f>
        <v>2625</v>
      </c>
      <c r="G73" s="1">
        <f>+'Spring 1997'!G73+'Fall 1996'!G73</f>
        <v>0</v>
      </c>
      <c r="H73" s="1">
        <f>+'Spring 1997'!H73+'Fall 1996'!H73</f>
        <v>0</v>
      </c>
      <c r="I73" s="1">
        <f>+'Spring 1997'!I73+'Fall 1996'!I73</f>
        <v>0</v>
      </c>
      <c r="J73" s="1">
        <f>+'Spring 1997'!J73+'Fall 1996'!J73</f>
        <v>120599</v>
      </c>
      <c r="K73" s="1">
        <f>+'Spring 1997'!K73+'Fall 1996'!K73</f>
        <v>0</v>
      </c>
      <c r="L73" s="1">
        <f>+'Spring 1997'!L73+'Fall 1996'!L73</f>
        <v>0</v>
      </c>
      <c r="M73" s="1">
        <f>+'Spring 1997'!M73+'Fall 1996'!M73</f>
        <v>118086</v>
      </c>
    </row>
    <row r="74" spans="1:13" ht="12.75">
      <c r="A74" s="2" t="s">
        <v>132</v>
      </c>
      <c r="B74" s="2" t="s">
        <v>133</v>
      </c>
      <c r="C74" s="1">
        <f>+'Spring 1997'!C74+'Fall 1996'!C74</f>
        <v>76043</v>
      </c>
      <c r="D74" s="1">
        <f>+'Spring 1997'!D74+'Fall 1996'!D74</f>
        <v>0</v>
      </c>
      <c r="E74" s="1">
        <f>+'Spring 1997'!E74+'Fall 1996'!E74</f>
        <v>2883</v>
      </c>
      <c r="F74" s="1">
        <f>+'Spring 1997'!F74+'Fall 1996'!F74</f>
        <v>0</v>
      </c>
      <c r="G74" s="1">
        <f>+'Spring 1997'!G74+'Fall 1996'!G74</f>
        <v>0</v>
      </c>
      <c r="H74" s="1">
        <f>+'Spring 1997'!H74+'Fall 1996'!H74</f>
        <v>0</v>
      </c>
      <c r="I74" s="1">
        <f>+'Spring 1997'!I74+'Fall 1996'!I74</f>
        <v>0</v>
      </c>
      <c r="J74" s="1">
        <f>+'Spring 1997'!J74+'Fall 1996'!J74</f>
        <v>286344</v>
      </c>
      <c r="K74" s="1">
        <f>+'Spring 1997'!K74+'Fall 1996'!K74</f>
        <v>0</v>
      </c>
      <c r="L74" s="1">
        <f>+'Spring 1997'!L74+'Fall 1996'!L74</f>
        <v>0</v>
      </c>
      <c r="M74" s="1">
        <f>+'Spring 1997'!M74+'Fall 1996'!M74</f>
        <v>286045</v>
      </c>
    </row>
    <row r="75" spans="1:13" ht="12.75">
      <c r="A75" s="2" t="s">
        <v>134</v>
      </c>
      <c r="B75" s="2" t="s">
        <v>33</v>
      </c>
      <c r="C75" s="1">
        <f>+'Spring 1997'!C75+'Fall 1996'!C75</f>
        <v>0</v>
      </c>
      <c r="D75" s="1">
        <f>+'Spring 1997'!D75+'Fall 1996'!D75</f>
        <v>0</v>
      </c>
      <c r="E75" s="1">
        <f>+'Spring 1997'!E75+'Fall 1996'!E75</f>
        <v>0</v>
      </c>
      <c r="F75" s="1">
        <f>+'Spring 1997'!F75+'Fall 1996'!F75</f>
        <v>0</v>
      </c>
      <c r="G75" s="1">
        <f>+'Spring 1997'!G75+'Fall 1996'!G75</f>
        <v>2622186</v>
      </c>
      <c r="H75" s="1">
        <f>+'Spring 1997'!H75+'Fall 1996'!H75</f>
        <v>1495454</v>
      </c>
      <c r="I75" s="1">
        <f>+'Spring 1997'!I75+'Fall 1996'!I75</f>
        <v>1691959</v>
      </c>
      <c r="J75" s="1">
        <f>+'Spring 1997'!J75+'Fall 1996'!J75</f>
        <v>174020</v>
      </c>
      <c r="K75" s="1">
        <f>+'Spring 1997'!K75+'Fall 1996'!K75</f>
        <v>0</v>
      </c>
      <c r="L75" s="1">
        <f>+'Spring 1997'!L75+'Fall 1996'!L75</f>
        <v>0</v>
      </c>
      <c r="M75" s="1">
        <f>+'Spring 1997'!M75+'Fall 1996'!M75</f>
        <v>99440</v>
      </c>
    </row>
    <row r="76" spans="1:13" ht="12.75">
      <c r="A76" s="2" t="s">
        <v>135</v>
      </c>
      <c r="B76" s="2" t="s">
        <v>136</v>
      </c>
      <c r="C76" s="1">
        <f>+'Spring 1997'!C76+'Fall 1996'!C76</f>
        <v>14407885</v>
      </c>
      <c r="D76" s="1">
        <f>+'Spring 1997'!D76+'Fall 1996'!D76</f>
        <v>53124</v>
      </c>
      <c r="E76" s="1">
        <f>+'Spring 1997'!E76+'Fall 1996'!E76</f>
        <v>1123712</v>
      </c>
      <c r="F76" s="1">
        <f>+'Spring 1997'!F76+'Fall 1996'!F76</f>
        <v>4700</v>
      </c>
      <c r="G76" s="1">
        <f>+'Spring 1997'!G76+'Fall 1996'!G76</f>
        <v>0</v>
      </c>
      <c r="H76" s="1">
        <f>+'Spring 1997'!H76+'Fall 1996'!H76</f>
        <v>0</v>
      </c>
      <c r="I76" s="1">
        <f>+'Spring 1997'!I76+'Fall 1996'!I76</f>
        <v>0</v>
      </c>
      <c r="J76" s="1">
        <f>+'Spring 1997'!J76+'Fall 1996'!J76</f>
        <v>2992</v>
      </c>
      <c r="K76" s="1">
        <f>+'Spring 1997'!K76+'Fall 1996'!K76</f>
        <v>0</v>
      </c>
      <c r="L76" s="1">
        <f>+'Spring 1997'!L76+'Fall 1996'!L76</f>
        <v>0</v>
      </c>
      <c r="M76" s="1">
        <f>+'Spring 1997'!M76+'Fall 1996'!M76</f>
        <v>2992</v>
      </c>
    </row>
    <row r="77" spans="1:13" ht="12.75">
      <c r="A77" s="2" t="s">
        <v>137</v>
      </c>
      <c r="B77" s="2" t="s">
        <v>138</v>
      </c>
      <c r="C77" s="1">
        <f>+'Spring 1997'!C77+'Fall 1996'!C77</f>
        <v>575498</v>
      </c>
      <c r="D77" s="1">
        <f>+'Spring 1997'!D77+'Fall 1996'!D77</f>
        <v>73171</v>
      </c>
      <c r="E77" s="1">
        <f>+'Spring 1997'!E77+'Fall 1996'!E77</f>
        <v>36771</v>
      </c>
      <c r="F77" s="1">
        <f>+'Spring 1997'!F77+'Fall 1996'!F77</f>
        <v>0</v>
      </c>
      <c r="G77" s="1">
        <f>+'Spring 1997'!G77+'Fall 1996'!G77</f>
        <v>0</v>
      </c>
      <c r="H77" s="1">
        <f>+'Spring 1997'!H77+'Fall 1996'!H77</f>
        <v>0</v>
      </c>
      <c r="I77" s="1">
        <f>+'Spring 1997'!I77+'Fall 1996'!I77</f>
        <v>0</v>
      </c>
      <c r="J77" s="1">
        <f>+'Spring 1997'!J77+'Fall 1996'!J77</f>
        <v>0</v>
      </c>
      <c r="K77" s="1">
        <f>+'Spring 1997'!K77+'Fall 1996'!K77</f>
        <v>0</v>
      </c>
      <c r="L77" s="1">
        <f>+'Spring 1997'!L77+'Fall 1996'!L77</f>
        <v>0</v>
      </c>
      <c r="M77" s="1">
        <f>+'Spring 1997'!M77+'Fall 1996'!M77</f>
        <v>0</v>
      </c>
    </row>
    <row r="78" spans="1:13" ht="12.75">
      <c r="A78" s="2" t="s">
        <v>139</v>
      </c>
      <c r="B78" s="2" t="s">
        <v>140</v>
      </c>
      <c r="C78" s="1">
        <f>+'Spring 1997'!C78+'Fall 1996'!C78</f>
        <v>0</v>
      </c>
      <c r="D78" s="1">
        <f>+'Spring 1997'!D78+'Fall 1996'!D78</f>
        <v>0</v>
      </c>
      <c r="E78" s="1">
        <f>+'Spring 1997'!E78+'Fall 1996'!E78</f>
        <v>0</v>
      </c>
      <c r="F78" s="1">
        <f>+'Spring 1997'!F78+'Fall 1996'!F78</f>
        <v>0</v>
      </c>
      <c r="G78" s="1">
        <f>+'Spring 1997'!G78+'Fall 1996'!G78</f>
        <v>0</v>
      </c>
      <c r="H78" s="1">
        <f>+'Spring 1997'!H78+'Fall 1996'!H78</f>
        <v>0</v>
      </c>
      <c r="I78" s="1">
        <f>+'Spring 1997'!I78+'Fall 1996'!I78</f>
        <v>0</v>
      </c>
      <c r="J78" s="1">
        <f>+'Spring 1997'!J78+'Fall 1996'!J78</f>
        <v>38023</v>
      </c>
      <c r="K78" s="1">
        <f>+'Spring 1997'!K78+'Fall 1996'!K78</f>
        <v>0</v>
      </c>
      <c r="L78" s="1">
        <f>+'Spring 1997'!L78+'Fall 1996'!L78</f>
        <v>0</v>
      </c>
      <c r="M78" s="1">
        <f>+'Spring 1997'!M78+'Fall 1996'!M78</f>
        <v>37425</v>
      </c>
    </row>
    <row r="79" spans="1:13" ht="12.75">
      <c r="A79" s="2" t="s">
        <v>141</v>
      </c>
      <c r="B79" s="2" t="s">
        <v>142</v>
      </c>
      <c r="C79" s="1">
        <f>+'Spring 1997'!C79+'Fall 1996'!C79</f>
        <v>444853</v>
      </c>
      <c r="D79" s="1">
        <f>+'Spring 1997'!D79+'Fall 1996'!D79</f>
        <v>0</v>
      </c>
      <c r="E79" s="1">
        <f>+'Spring 1997'!E79+'Fall 1996'!E79</f>
        <v>14139</v>
      </c>
      <c r="F79" s="1">
        <f>+'Spring 1997'!F79+'Fall 1996'!F79</f>
        <v>0</v>
      </c>
      <c r="G79" s="1">
        <f>+'Spring 1997'!G79+'Fall 1996'!G79</f>
        <v>0</v>
      </c>
      <c r="H79" s="1">
        <f>+'Spring 1997'!H79+'Fall 1996'!H79</f>
        <v>0</v>
      </c>
      <c r="I79" s="1">
        <f>+'Spring 1997'!I79+'Fall 1996'!I79</f>
        <v>0</v>
      </c>
      <c r="J79" s="1">
        <f>+'Spring 1997'!J79+'Fall 1996'!J79</f>
        <v>545861</v>
      </c>
      <c r="K79" s="1">
        <f>+'Spring 1997'!K79+'Fall 1996'!K79</f>
        <v>0</v>
      </c>
      <c r="L79" s="1">
        <f>+'Spring 1997'!L79+'Fall 1996'!L79</f>
        <v>0</v>
      </c>
      <c r="M79" s="1">
        <f>+'Spring 1997'!M79+'Fall 1996'!M79</f>
        <v>520363</v>
      </c>
    </row>
    <row r="80" spans="1:13" ht="12.75">
      <c r="A80" s="2" t="s">
        <v>143</v>
      </c>
      <c r="B80" s="2" t="s">
        <v>144</v>
      </c>
      <c r="C80" s="1">
        <f>+'Spring 1997'!C80+'Fall 1996'!C80</f>
        <v>87574</v>
      </c>
      <c r="D80" s="1">
        <f>+'Spring 1997'!D80+'Fall 1996'!D80</f>
        <v>0</v>
      </c>
      <c r="E80" s="1">
        <f>+'Spring 1997'!E80+'Fall 1996'!E80</f>
        <v>1950</v>
      </c>
      <c r="F80" s="1">
        <f>+'Spring 1997'!F80+'Fall 1996'!F80</f>
        <v>0</v>
      </c>
      <c r="G80" s="1">
        <f>+'Spring 1997'!G80+'Fall 1996'!G80</f>
        <v>0</v>
      </c>
      <c r="H80" s="1">
        <f>+'Spring 1997'!H80+'Fall 1996'!H80</f>
        <v>0</v>
      </c>
      <c r="I80" s="1">
        <f>+'Spring 1997'!I80+'Fall 1996'!I80</f>
        <v>0</v>
      </c>
      <c r="J80" s="1">
        <f>+'Spring 1997'!J80+'Fall 1996'!J80</f>
        <v>205893</v>
      </c>
      <c r="K80" s="1">
        <f>+'Spring 1997'!K80+'Fall 1996'!K80</f>
        <v>0</v>
      </c>
      <c r="L80" s="1">
        <f>+'Spring 1997'!L80+'Fall 1996'!L80</f>
        <v>0</v>
      </c>
      <c r="M80" s="1">
        <f>+'Spring 1997'!M80+'Fall 1996'!M80</f>
        <v>190911</v>
      </c>
    </row>
    <row r="81" spans="1:13" ht="12.75">
      <c r="A81" s="2" t="s">
        <v>145</v>
      </c>
      <c r="B81" s="2" t="s">
        <v>146</v>
      </c>
      <c r="C81" s="1">
        <f>+'Spring 1997'!C81+'Fall 1996'!C81</f>
        <v>66855</v>
      </c>
      <c r="D81" s="1">
        <f>+'Spring 1997'!D81+'Fall 1996'!D81</f>
        <v>0</v>
      </c>
      <c r="E81" s="1">
        <f>+'Spring 1997'!E81+'Fall 1996'!E81</f>
        <v>1108</v>
      </c>
      <c r="F81" s="1">
        <f>+'Spring 1997'!F81+'Fall 1996'!F81</f>
        <v>3150</v>
      </c>
      <c r="G81" s="1">
        <f>+'Spring 1997'!G81+'Fall 1996'!G81</f>
        <v>0</v>
      </c>
      <c r="H81" s="1">
        <f>+'Spring 1997'!H81+'Fall 1996'!H81</f>
        <v>0</v>
      </c>
      <c r="I81" s="1">
        <f>+'Spring 1997'!I81+'Fall 1996'!I81</f>
        <v>0</v>
      </c>
      <c r="J81" s="1">
        <f>+'Spring 1997'!J81+'Fall 1996'!J81</f>
        <v>190522</v>
      </c>
      <c r="K81" s="1">
        <f>+'Spring 1997'!K81+'Fall 1996'!K81</f>
        <v>0</v>
      </c>
      <c r="L81" s="1">
        <f>+'Spring 1997'!L81+'Fall 1996'!L81</f>
        <v>0</v>
      </c>
      <c r="M81" s="1">
        <f>+'Spring 1997'!M81+'Fall 1996'!M81</f>
        <v>190522</v>
      </c>
    </row>
    <row r="82" spans="1:13" ht="12.75">
      <c r="A82" s="2" t="s">
        <v>147</v>
      </c>
      <c r="B82" s="2" t="s">
        <v>148</v>
      </c>
      <c r="C82" s="1">
        <f>+'Spring 1997'!C82+'Fall 1996'!C82</f>
        <v>0</v>
      </c>
      <c r="D82" s="1">
        <f>+'Spring 1997'!D82+'Fall 1996'!D82</f>
        <v>0</v>
      </c>
      <c r="E82" s="1">
        <f>+'Spring 1997'!E82+'Fall 1996'!E82</f>
        <v>0</v>
      </c>
      <c r="F82" s="1">
        <f>+'Spring 1997'!F82+'Fall 1996'!F82</f>
        <v>0</v>
      </c>
      <c r="G82" s="1">
        <f>+'Spring 1997'!G82+'Fall 1996'!G82</f>
        <v>0</v>
      </c>
      <c r="H82" s="1">
        <f>+'Spring 1997'!H82+'Fall 1996'!H82</f>
        <v>0</v>
      </c>
      <c r="I82" s="1">
        <f>+'Spring 1997'!I82+'Fall 1996'!I82</f>
        <v>0</v>
      </c>
      <c r="J82" s="1">
        <f>+'Spring 1997'!J82+'Fall 1996'!J82</f>
        <v>271107</v>
      </c>
      <c r="K82" s="1">
        <f>+'Spring 1997'!K82+'Fall 1996'!K82</f>
        <v>0</v>
      </c>
      <c r="L82" s="1">
        <f>+'Spring 1997'!L82+'Fall 1996'!L82</f>
        <v>0</v>
      </c>
      <c r="M82" s="1">
        <f>+'Spring 1997'!M82+'Fall 1996'!M82</f>
        <v>271107</v>
      </c>
    </row>
    <row r="83" spans="1:13" ht="12.75">
      <c r="A83" s="2" t="s">
        <v>149</v>
      </c>
      <c r="B83" s="2" t="s">
        <v>150</v>
      </c>
      <c r="C83" s="1">
        <f>+'Spring 1997'!C83+'Fall 1996'!C83</f>
        <v>23895</v>
      </c>
      <c r="D83" s="1">
        <f>+'Spring 1997'!D83+'Fall 1996'!D83</f>
        <v>2500</v>
      </c>
      <c r="E83" s="1">
        <f>+'Spring 1997'!E83+'Fall 1996'!E83</f>
        <v>3880</v>
      </c>
      <c r="F83" s="1">
        <f>+'Spring 1997'!F83+'Fall 1996'!F83</f>
        <v>0</v>
      </c>
      <c r="G83" s="1">
        <f>+'Spring 1997'!G83+'Fall 1996'!G83</f>
        <v>0</v>
      </c>
      <c r="H83" s="1">
        <f>+'Spring 1997'!H83+'Fall 1996'!H83</f>
        <v>0</v>
      </c>
      <c r="I83" s="1">
        <f>+'Spring 1997'!I83+'Fall 1996'!I83</f>
        <v>0</v>
      </c>
      <c r="J83" s="1">
        <f>+'Spring 1997'!J83+'Fall 1996'!J83</f>
        <v>349391</v>
      </c>
      <c r="K83" s="1">
        <f>+'Spring 1997'!K83+'Fall 1996'!K83</f>
        <v>18584</v>
      </c>
      <c r="L83" s="1">
        <f>+'Spring 1997'!L83+'Fall 1996'!L83</f>
        <v>0</v>
      </c>
      <c r="M83" s="1">
        <f>+'Spring 1997'!M83+'Fall 1996'!M83</f>
        <v>325517</v>
      </c>
    </row>
    <row r="84" spans="1:13" ht="12.75">
      <c r="A84" s="2" t="s">
        <v>151</v>
      </c>
      <c r="B84" s="2" t="s">
        <v>152</v>
      </c>
      <c r="C84" s="1">
        <f>+'Spring 1997'!C84+'Fall 1996'!C84</f>
        <v>56274</v>
      </c>
      <c r="D84" s="1">
        <f>+'Spring 1997'!D84+'Fall 1996'!D84</f>
        <v>0</v>
      </c>
      <c r="E84" s="1">
        <f>+'Spring 1997'!E84+'Fall 1996'!E84</f>
        <v>200</v>
      </c>
      <c r="F84" s="1">
        <f>+'Spring 1997'!F84+'Fall 1996'!F84</f>
        <v>0</v>
      </c>
      <c r="G84" s="1">
        <f>+'Spring 1997'!G84+'Fall 1996'!G84</f>
        <v>0</v>
      </c>
      <c r="H84" s="1">
        <f>+'Spring 1997'!H84+'Fall 1996'!H84</f>
        <v>0</v>
      </c>
      <c r="I84" s="1">
        <f>+'Spring 1997'!I84+'Fall 1996'!I84</f>
        <v>0</v>
      </c>
      <c r="J84" s="1">
        <f>+'Spring 1997'!J84+'Fall 1996'!J84</f>
        <v>145057</v>
      </c>
      <c r="K84" s="1">
        <f>+'Spring 1997'!K84+'Fall 1996'!K84</f>
        <v>0</v>
      </c>
      <c r="L84" s="1">
        <f>+'Spring 1997'!L84+'Fall 1996'!L84</f>
        <v>0</v>
      </c>
      <c r="M84" s="1">
        <f>+'Spring 1997'!M84+'Fall 1996'!M84</f>
        <v>142365</v>
      </c>
    </row>
    <row r="85" spans="1:13" ht="12.75">
      <c r="A85" s="2" t="s">
        <v>153</v>
      </c>
      <c r="B85" s="2" t="s">
        <v>154</v>
      </c>
      <c r="C85" s="1">
        <f>+'Spring 1997'!C85+'Fall 1996'!C85</f>
        <v>16540</v>
      </c>
      <c r="D85" s="1">
        <f>+'Spring 1997'!D85+'Fall 1996'!D85</f>
        <v>0</v>
      </c>
      <c r="E85" s="1">
        <f>+'Spring 1997'!E85+'Fall 1996'!E85</f>
        <v>3473</v>
      </c>
      <c r="F85" s="1">
        <f>+'Spring 1997'!F85+'Fall 1996'!F85</f>
        <v>0</v>
      </c>
      <c r="G85" s="1">
        <f>+'Spring 1997'!G85+'Fall 1996'!G85</f>
        <v>0</v>
      </c>
      <c r="H85" s="1">
        <f>+'Spring 1997'!H85+'Fall 1996'!H85</f>
        <v>0</v>
      </c>
      <c r="I85" s="1">
        <f>+'Spring 1997'!I85+'Fall 1996'!I85</f>
        <v>0</v>
      </c>
      <c r="J85" s="1">
        <f>+'Spring 1997'!J85+'Fall 1996'!J85</f>
        <v>238856</v>
      </c>
      <c r="K85" s="1">
        <f>+'Spring 1997'!K85+'Fall 1996'!K85</f>
        <v>0</v>
      </c>
      <c r="L85" s="1">
        <f>+'Spring 1997'!L85+'Fall 1996'!L85</f>
        <v>0</v>
      </c>
      <c r="M85" s="1">
        <f>+'Spring 1997'!M85+'Fall 1996'!M85</f>
        <v>237062</v>
      </c>
    </row>
    <row r="86" spans="1:13" ht="12.75">
      <c r="A86" s="2" t="s">
        <v>155</v>
      </c>
      <c r="B86" s="2" t="s">
        <v>156</v>
      </c>
      <c r="C86" s="1">
        <f>+'Spring 1997'!C86+'Fall 1996'!C86</f>
        <v>2536212</v>
      </c>
      <c r="D86" s="1">
        <f>+'Spring 1997'!D86+'Fall 1996'!D86</f>
        <v>583</v>
      </c>
      <c r="E86" s="1">
        <f>+'Spring 1997'!E86+'Fall 1996'!E86</f>
        <v>103937</v>
      </c>
      <c r="F86" s="1">
        <f>+'Spring 1997'!F86+'Fall 1996'!F86</f>
        <v>0</v>
      </c>
      <c r="G86" s="1">
        <f>+'Spring 1997'!G86+'Fall 1996'!G86</f>
        <v>0</v>
      </c>
      <c r="H86" s="1">
        <f>+'Spring 1997'!H86+'Fall 1996'!H86</f>
        <v>0</v>
      </c>
      <c r="I86" s="1">
        <f>+'Spring 1997'!I86+'Fall 1996'!I86</f>
        <v>0</v>
      </c>
      <c r="J86" s="1">
        <f>+'Spring 1997'!J86+'Fall 1996'!J86</f>
        <v>758667</v>
      </c>
      <c r="K86" s="1">
        <f>+'Spring 1997'!K86+'Fall 1996'!K86</f>
        <v>0</v>
      </c>
      <c r="L86" s="1">
        <f>+'Spring 1997'!L86+'Fall 1996'!L86</f>
        <v>0</v>
      </c>
      <c r="M86" s="1">
        <f>+'Spring 1997'!M86+'Fall 1996'!M86</f>
        <v>744037</v>
      </c>
    </row>
    <row r="87" spans="1:13" ht="12.75">
      <c r="A87" s="2" t="s">
        <v>157</v>
      </c>
      <c r="B87" s="2" t="s">
        <v>158</v>
      </c>
      <c r="C87" s="1">
        <f>+'Spring 1997'!C87+'Fall 1996'!C87</f>
        <v>0</v>
      </c>
      <c r="D87" s="1">
        <f>+'Spring 1997'!D87+'Fall 1996'!D87</f>
        <v>0</v>
      </c>
      <c r="E87" s="1">
        <f>+'Spring 1997'!E87+'Fall 1996'!E87</f>
        <v>0</v>
      </c>
      <c r="F87" s="1">
        <f>+'Spring 1997'!F87+'Fall 1996'!F87</f>
        <v>0</v>
      </c>
      <c r="G87" s="1">
        <f>+'Spring 1997'!G87+'Fall 1996'!G87</f>
        <v>0</v>
      </c>
      <c r="H87" s="1">
        <f>+'Spring 1997'!H87+'Fall 1996'!H87</f>
        <v>0</v>
      </c>
      <c r="I87" s="1">
        <f>+'Spring 1997'!I87+'Fall 1996'!I87</f>
        <v>0</v>
      </c>
      <c r="J87" s="1">
        <f>+'Spring 1997'!J87+'Fall 1996'!J87</f>
        <v>533882</v>
      </c>
      <c r="K87" s="1">
        <f>+'Spring 1997'!K87+'Fall 1996'!K87</f>
        <v>0</v>
      </c>
      <c r="L87" s="1">
        <f>+'Spring 1997'!L87+'Fall 1996'!L87</f>
        <v>0</v>
      </c>
      <c r="M87" s="1">
        <f>+'Spring 1997'!M87+'Fall 1996'!M87</f>
        <v>378552</v>
      </c>
    </row>
    <row r="88" spans="1:13" ht="12.75">
      <c r="A88" s="2" t="s">
        <v>159</v>
      </c>
      <c r="B88" s="2" t="s">
        <v>160</v>
      </c>
      <c r="C88" s="1">
        <f>+'Spring 1997'!C88+'Fall 1996'!C88</f>
        <v>347168</v>
      </c>
      <c r="D88" s="1">
        <f>+'Spring 1997'!D88+'Fall 1996'!D88</f>
        <v>48501</v>
      </c>
      <c r="E88" s="1">
        <f>+'Spring 1997'!E88+'Fall 1996'!E88</f>
        <v>25223</v>
      </c>
      <c r="F88" s="1">
        <f>+'Spring 1997'!F88+'Fall 1996'!F88</f>
        <v>0</v>
      </c>
      <c r="G88" s="1">
        <f>+'Spring 1997'!G88+'Fall 1996'!G88</f>
        <v>0</v>
      </c>
      <c r="H88" s="1">
        <f>+'Spring 1997'!H88+'Fall 1996'!H88</f>
        <v>0</v>
      </c>
      <c r="I88" s="1">
        <f>+'Spring 1997'!I88+'Fall 1996'!I88</f>
        <v>0</v>
      </c>
      <c r="J88" s="1">
        <f>+'Spring 1997'!J88+'Fall 1996'!J88</f>
        <v>0</v>
      </c>
      <c r="K88" s="1">
        <f>+'Spring 1997'!K88+'Fall 1996'!K88</f>
        <v>0</v>
      </c>
      <c r="L88" s="1">
        <f>+'Spring 1997'!L88+'Fall 1996'!L88</f>
        <v>0</v>
      </c>
      <c r="M88" s="1">
        <f>+'Spring 1997'!M88+'Fall 1996'!M88</f>
        <v>0</v>
      </c>
    </row>
    <row r="89" spans="1:13" ht="12.75">
      <c r="A89" s="2" t="s">
        <v>161</v>
      </c>
      <c r="B89" s="2" t="s">
        <v>162</v>
      </c>
      <c r="C89" s="1">
        <f>+'Spring 1997'!C89+'Fall 1996'!C89</f>
        <v>3150</v>
      </c>
      <c r="D89" s="1">
        <f>+'Spring 1997'!D89+'Fall 1996'!D89</f>
        <v>500</v>
      </c>
      <c r="E89" s="1">
        <f>+'Spring 1997'!E89+'Fall 1996'!E89</f>
        <v>0</v>
      </c>
      <c r="F89" s="1">
        <f>+'Spring 1997'!F89+'Fall 1996'!F89</f>
        <v>0</v>
      </c>
      <c r="G89" s="1">
        <f>+'Spring 1997'!G89+'Fall 1996'!G89</f>
        <v>0</v>
      </c>
      <c r="H89" s="1">
        <f>+'Spring 1997'!H89+'Fall 1996'!H89</f>
        <v>0</v>
      </c>
      <c r="I89" s="1">
        <f>+'Spring 1997'!I89+'Fall 1996'!I89</f>
        <v>0</v>
      </c>
      <c r="J89" s="1">
        <f>+'Spring 1997'!J89+'Fall 1996'!J89</f>
        <v>243844</v>
      </c>
      <c r="K89" s="1">
        <f>+'Spring 1997'!K89+'Fall 1996'!K89</f>
        <v>17002</v>
      </c>
      <c r="L89" s="1">
        <f>+'Spring 1997'!L89+'Fall 1996'!L89</f>
        <v>0</v>
      </c>
      <c r="M89" s="1">
        <f>+'Spring 1997'!M89+'Fall 1996'!M89</f>
        <v>259823</v>
      </c>
    </row>
    <row r="90" spans="1:13" ht="12.75">
      <c r="A90" s="2" t="s">
        <v>163</v>
      </c>
      <c r="B90" s="2" t="s">
        <v>164</v>
      </c>
      <c r="C90" s="1">
        <f>+'Spring 1997'!C90+'Fall 1996'!C90</f>
        <v>233884</v>
      </c>
      <c r="D90" s="1">
        <f>+'Spring 1997'!D90+'Fall 1996'!D90</f>
        <v>0</v>
      </c>
      <c r="E90" s="1">
        <f>+'Spring 1997'!E90+'Fall 1996'!E90</f>
        <v>11502</v>
      </c>
      <c r="F90" s="1">
        <f>+'Spring 1997'!F90+'Fall 1996'!F90</f>
        <v>0</v>
      </c>
      <c r="G90" s="1">
        <f>+'Spring 1997'!G90+'Fall 1996'!G90</f>
        <v>0</v>
      </c>
      <c r="H90" s="1">
        <f>+'Spring 1997'!H90+'Fall 1996'!H90</f>
        <v>0</v>
      </c>
      <c r="I90" s="1">
        <f>+'Spring 1997'!I90+'Fall 1996'!I90</f>
        <v>0</v>
      </c>
      <c r="J90" s="1">
        <f>+'Spring 1997'!J90+'Fall 1996'!J90</f>
        <v>304735</v>
      </c>
      <c r="K90" s="1">
        <f>+'Spring 1997'!K90+'Fall 1996'!K90</f>
        <v>0</v>
      </c>
      <c r="L90" s="1">
        <f>+'Spring 1997'!L90+'Fall 1996'!L90</f>
        <v>0</v>
      </c>
      <c r="M90" s="1">
        <f>+'Spring 1997'!M90+'Fall 1996'!M90</f>
        <v>303837</v>
      </c>
    </row>
    <row r="91" spans="1:13" ht="12.75">
      <c r="A91" s="2" t="s">
        <v>165</v>
      </c>
      <c r="B91" s="2" t="s">
        <v>166</v>
      </c>
      <c r="C91" s="1">
        <f>+'Spring 1997'!C91+'Fall 1996'!C91</f>
        <v>122318</v>
      </c>
      <c r="D91" s="1">
        <f>+'Spring 1997'!D91+'Fall 1996'!D91</f>
        <v>0</v>
      </c>
      <c r="E91" s="1">
        <f>+'Spring 1997'!E91+'Fall 1996'!E91</f>
        <v>15026</v>
      </c>
      <c r="F91" s="1">
        <f>+'Spring 1997'!F91+'Fall 1996'!F91</f>
        <v>0</v>
      </c>
      <c r="G91" s="1">
        <f>+'Spring 1997'!G91+'Fall 1996'!G91</f>
        <v>0</v>
      </c>
      <c r="H91" s="1">
        <f>+'Spring 1997'!H91+'Fall 1996'!H91</f>
        <v>0</v>
      </c>
      <c r="I91" s="1">
        <f>+'Spring 1997'!I91+'Fall 1996'!I91</f>
        <v>0</v>
      </c>
      <c r="J91" s="1">
        <f>+'Spring 1997'!J91+'Fall 1996'!J91</f>
        <v>270253</v>
      </c>
      <c r="K91" s="1">
        <f>+'Spring 1997'!K91+'Fall 1996'!K91</f>
        <v>0</v>
      </c>
      <c r="L91" s="1">
        <f>+'Spring 1997'!L91+'Fall 1996'!L91</f>
        <v>0</v>
      </c>
      <c r="M91" s="1">
        <f>+'Spring 1997'!M91+'Fall 1996'!M91</f>
        <v>251819</v>
      </c>
    </row>
    <row r="92" spans="1:13" ht="12.75">
      <c r="A92" s="2" t="s">
        <v>167</v>
      </c>
      <c r="B92" s="2" t="s">
        <v>168</v>
      </c>
      <c r="C92" s="1">
        <f>+'Spring 1997'!C92+'Fall 1996'!C92</f>
        <v>140190</v>
      </c>
      <c r="D92" s="1">
        <f>+'Spring 1997'!D92+'Fall 1996'!D92</f>
        <v>0</v>
      </c>
      <c r="E92" s="1">
        <f>+'Spring 1997'!E92+'Fall 1996'!E92</f>
        <v>7646</v>
      </c>
      <c r="F92" s="1">
        <f>+'Spring 1997'!F92+'Fall 1996'!F92</f>
        <v>1575</v>
      </c>
      <c r="G92" s="1">
        <f>+'Spring 1997'!G92+'Fall 1996'!G92</f>
        <v>0</v>
      </c>
      <c r="H92" s="1">
        <f>+'Spring 1997'!H92+'Fall 1996'!H92</f>
        <v>0</v>
      </c>
      <c r="I92" s="1">
        <f>+'Spring 1997'!I92+'Fall 1996'!I92</f>
        <v>0</v>
      </c>
      <c r="J92" s="1">
        <f>+'Spring 1997'!J92+'Fall 1996'!J92</f>
        <v>205846</v>
      </c>
      <c r="K92" s="1">
        <f>+'Spring 1997'!K92+'Fall 1996'!K92</f>
        <v>0</v>
      </c>
      <c r="L92" s="1">
        <f>+'Spring 1997'!L92+'Fall 1996'!L92</f>
        <v>0</v>
      </c>
      <c r="M92" s="1">
        <f>+'Spring 1997'!M92+'Fall 1996'!M92</f>
        <v>190817</v>
      </c>
    </row>
    <row r="93" spans="1:13" ht="12.75">
      <c r="A93" s="2" t="s">
        <v>169</v>
      </c>
      <c r="B93" s="2" t="s">
        <v>170</v>
      </c>
      <c r="C93" s="1">
        <f>+'Spring 1997'!C93+'Fall 1996'!C93</f>
        <v>32550</v>
      </c>
      <c r="D93" s="1">
        <f>+'Spring 1997'!D93+'Fall 1996'!D93</f>
        <v>0</v>
      </c>
      <c r="E93" s="1">
        <f>+'Spring 1997'!E93+'Fall 1996'!E93</f>
        <v>1576</v>
      </c>
      <c r="F93" s="1">
        <f>+'Spring 1997'!F93+'Fall 1996'!F93</f>
        <v>0</v>
      </c>
      <c r="G93" s="1">
        <f>+'Spring 1997'!G93+'Fall 1996'!G93</f>
        <v>0</v>
      </c>
      <c r="H93" s="1">
        <f>+'Spring 1997'!H93+'Fall 1996'!H93</f>
        <v>0</v>
      </c>
      <c r="I93" s="1">
        <f>+'Spring 1997'!I93+'Fall 1996'!I93</f>
        <v>0</v>
      </c>
      <c r="J93" s="1">
        <f>+'Spring 1997'!J93+'Fall 1996'!J93</f>
        <v>0</v>
      </c>
      <c r="K93" s="1">
        <f>+'Spring 1997'!K93+'Fall 1996'!K93</f>
        <v>0</v>
      </c>
      <c r="L93" s="1">
        <f>+'Spring 1997'!L93+'Fall 1996'!L93</f>
        <v>0</v>
      </c>
      <c r="M93" s="1">
        <f>+'Spring 1997'!M93+'Fall 1996'!M93</f>
        <v>0</v>
      </c>
    </row>
    <row r="94" spans="1:13" ht="12.75">
      <c r="A94" s="2" t="s">
        <v>171</v>
      </c>
      <c r="B94" s="2" t="s">
        <v>172</v>
      </c>
      <c r="C94" s="1">
        <f>+'Spring 1997'!C94+'Fall 1996'!C94</f>
        <v>87770</v>
      </c>
      <c r="D94" s="1">
        <f>+'Spring 1997'!D94+'Fall 1996'!D94</f>
        <v>0</v>
      </c>
      <c r="E94" s="1">
        <f>+'Spring 1997'!E94+'Fall 1996'!E94</f>
        <v>0</v>
      </c>
      <c r="F94" s="1">
        <f>+'Spring 1997'!F94+'Fall 1996'!F94</f>
        <v>0</v>
      </c>
      <c r="G94" s="1">
        <f>+'Spring 1997'!G94+'Fall 1996'!G94</f>
        <v>0</v>
      </c>
      <c r="H94" s="1">
        <f>+'Spring 1997'!H94+'Fall 1996'!H94</f>
        <v>0</v>
      </c>
      <c r="I94" s="1">
        <f>+'Spring 1997'!I94+'Fall 1996'!I94</f>
        <v>0</v>
      </c>
      <c r="J94" s="1">
        <f>+'Spring 1997'!J94+'Fall 1996'!J94</f>
        <v>217515</v>
      </c>
      <c r="K94" s="1">
        <f>+'Spring 1997'!K94+'Fall 1996'!K94</f>
        <v>0</v>
      </c>
      <c r="L94" s="1">
        <f>+'Spring 1997'!L94+'Fall 1996'!L94</f>
        <v>0</v>
      </c>
      <c r="M94" s="1">
        <f>+'Spring 1997'!M94+'Fall 1996'!M94</f>
        <v>216917</v>
      </c>
    </row>
    <row r="95" spans="1:13" ht="12.75">
      <c r="A95" s="2" t="s">
        <v>173</v>
      </c>
      <c r="B95" s="2" t="s">
        <v>174</v>
      </c>
      <c r="C95" s="1">
        <f>+'Spring 1997'!C95+'Fall 1996'!C95</f>
        <v>1575496</v>
      </c>
      <c r="D95" s="1">
        <f>+'Spring 1997'!D95+'Fall 1996'!D95</f>
        <v>500</v>
      </c>
      <c r="E95" s="1">
        <f>+'Spring 1997'!E95+'Fall 1996'!E95</f>
        <v>85059</v>
      </c>
      <c r="F95" s="1">
        <f>+'Spring 1997'!F95+'Fall 1996'!F95</f>
        <v>0</v>
      </c>
      <c r="G95" s="1">
        <f>+'Spring 1997'!G95+'Fall 1996'!G95</f>
        <v>0</v>
      </c>
      <c r="H95" s="1">
        <f>+'Spring 1997'!H95+'Fall 1996'!H95</f>
        <v>0</v>
      </c>
      <c r="I95" s="1">
        <f>+'Spring 1997'!I95+'Fall 1996'!I95</f>
        <v>0</v>
      </c>
      <c r="J95" s="1">
        <f>+'Spring 1997'!J95+'Fall 1996'!J95</f>
        <v>836146</v>
      </c>
      <c r="K95" s="1">
        <f>+'Spring 1997'!K95+'Fall 1996'!K95</f>
        <v>0</v>
      </c>
      <c r="L95" s="1">
        <f>+'Spring 1997'!L95+'Fall 1996'!L95</f>
        <v>0</v>
      </c>
      <c r="M95" s="1">
        <f>+'Spring 1997'!M95+'Fall 1996'!M95</f>
        <v>802797</v>
      </c>
    </row>
    <row r="96" spans="1:13" ht="12.75">
      <c r="A96" s="2" t="s">
        <v>175</v>
      </c>
      <c r="B96" s="2" t="s">
        <v>176</v>
      </c>
      <c r="C96" s="1">
        <f>+'Spring 1997'!C96+'Fall 1996'!C96</f>
        <v>58763</v>
      </c>
      <c r="D96" s="1">
        <f>+'Spring 1997'!D96+'Fall 1996'!D96</f>
        <v>500</v>
      </c>
      <c r="E96" s="1">
        <f>+'Spring 1997'!E96+'Fall 1996'!E96</f>
        <v>5115</v>
      </c>
      <c r="F96" s="1">
        <f>+'Spring 1997'!F96+'Fall 1996'!F96</f>
        <v>0</v>
      </c>
      <c r="G96" s="1">
        <f>+'Spring 1997'!G96+'Fall 1996'!G96</f>
        <v>0</v>
      </c>
      <c r="H96" s="1">
        <f>+'Spring 1997'!H96+'Fall 1996'!H96</f>
        <v>0</v>
      </c>
      <c r="I96" s="1">
        <f>+'Spring 1997'!I96+'Fall 1996'!I96</f>
        <v>0</v>
      </c>
      <c r="J96" s="1">
        <f>+'Spring 1997'!J96+'Fall 1996'!J96</f>
        <v>533837</v>
      </c>
      <c r="K96" s="1">
        <f>+'Spring 1997'!K96+'Fall 1996'!K96</f>
        <v>0</v>
      </c>
      <c r="L96" s="1">
        <f>+'Spring 1997'!L96+'Fall 1996'!L96</f>
        <v>0</v>
      </c>
      <c r="M96" s="1">
        <f>+'Spring 1997'!M96+'Fall 1996'!M96</f>
        <v>504191</v>
      </c>
    </row>
    <row r="97" spans="1:13" ht="12.75">
      <c r="A97" s="2" t="s">
        <v>177</v>
      </c>
      <c r="B97" s="2" t="s">
        <v>178</v>
      </c>
      <c r="C97" s="1">
        <f>+'Spring 1997'!C97+'Fall 1996'!C97</f>
        <v>4539150</v>
      </c>
      <c r="D97" s="1">
        <f>+'Spring 1997'!D97+'Fall 1996'!D97</f>
        <v>659514</v>
      </c>
      <c r="E97" s="1">
        <f>+'Spring 1997'!E97+'Fall 1996'!E97</f>
        <v>354748</v>
      </c>
      <c r="F97" s="1">
        <f>+'Spring 1997'!F97+'Fall 1996'!F97</f>
        <v>6084</v>
      </c>
      <c r="G97" s="1">
        <f>+'Spring 1997'!G97+'Fall 1996'!G97</f>
        <v>0</v>
      </c>
      <c r="H97" s="1">
        <f>+'Spring 1997'!H97+'Fall 1996'!H97</f>
        <v>0</v>
      </c>
      <c r="I97" s="1">
        <f>+'Spring 1997'!I97+'Fall 1996'!I97</f>
        <v>0</v>
      </c>
      <c r="J97" s="1">
        <f>+'Spring 1997'!J97+'Fall 1996'!J97</f>
        <v>1374670</v>
      </c>
      <c r="K97" s="1">
        <f>+'Spring 1997'!K97+'Fall 1996'!K97</f>
        <v>95362</v>
      </c>
      <c r="L97" s="1">
        <f>+'Spring 1997'!L97+'Fall 1996'!L97</f>
        <v>0</v>
      </c>
      <c r="M97" s="1">
        <f>+'Spring 1997'!M97+'Fall 1996'!M97</f>
        <v>1275177</v>
      </c>
    </row>
    <row r="98" spans="1:13" ht="12.75">
      <c r="A98" s="2" t="s">
        <v>179</v>
      </c>
      <c r="B98" s="2" t="s">
        <v>180</v>
      </c>
      <c r="C98" s="1">
        <f>+'Spring 1997'!C98+'Fall 1996'!C98</f>
        <v>1851087</v>
      </c>
      <c r="D98" s="1">
        <f>+'Spring 1997'!D98+'Fall 1996'!D98</f>
        <v>121043</v>
      </c>
      <c r="E98" s="1">
        <f>+'Spring 1997'!E98+'Fall 1996'!E98</f>
        <v>104134</v>
      </c>
      <c r="F98" s="1">
        <f>+'Spring 1997'!F98+'Fall 1996'!F98</f>
        <v>0</v>
      </c>
      <c r="G98" s="1">
        <f>+'Spring 1997'!G98+'Fall 1996'!G98</f>
        <v>0</v>
      </c>
      <c r="H98" s="1">
        <f>+'Spring 1997'!H98+'Fall 1996'!H98</f>
        <v>0</v>
      </c>
      <c r="I98" s="1">
        <f>+'Spring 1997'!I98+'Fall 1996'!I98</f>
        <v>0</v>
      </c>
      <c r="J98" s="1">
        <f>+'Spring 1997'!J98+'Fall 1996'!J98</f>
        <v>1785266</v>
      </c>
      <c r="K98" s="1">
        <f>+'Spring 1997'!K98+'Fall 1996'!K98</f>
        <v>0</v>
      </c>
      <c r="L98" s="1">
        <f>+'Spring 1997'!L98+'Fall 1996'!L98</f>
        <v>5828</v>
      </c>
      <c r="M98" s="1">
        <f>+'Spring 1997'!M98+'Fall 1996'!M98</f>
        <v>1471462</v>
      </c>
    </row>
    <row r="99" spans="1:13" ht="12.75">
      <c r="A99" s="2" t="s">
        <v>181</v>
      </c>
      <c r="B99" s="2" t="s">
        <v>182</v>
      </c>
      <c r="C99" s="1">
        <f>+'Spring 1997'!C99+'Fall 1996'!C99</f>
        <v>455929</v>
      </c>
      <c r="D99" s="1">
        <f>+'Spring 1997'!D99+'Fall 1996'!D99</f>
        <v>61169</v>
      </c>
      <c r="E99" s="1">
        <f>+'Spring 1997'!E99+'Fall 1996'!E99</f>
        <v>12115</v>
      </c>
      <c r="F99" s="1">
        <f>+'Spring 1997'!F99+'Fall 1996'!F99</f>
        <v>0</v>
      </c>
      <c r="G99" s="1">
        <f>+'Spring 1997'!G99+'Fall 1996'!G99</f>
        <v>0</v>
      </c>
      <c r="H99" s="1">
        <f>+'Spring 1997'!H99+'Fall 1996'!H99</f>
        <v>0</v>
      </c>
      <c r="I99" s="1">
        <f>+'Spring 1997'!I99+'Fall 1996'!I99</f>
        <v>0</v>
      </c>
      <c r="J99" s="1">
        <f>+'Spring 1997'!J99+'Fall 1996'!J99</f>
        <v>458680</v>
      </c>
      <c r="K99" s="1">
        <f>+'Spring 1997'!K99+'Fall 1996'!K99</f>
        <v>30874</v>
      </c>
      <c r="L99" s="1">
        <f>+'Spring 1997'!L99+'Fall 1996'!L99</f>
        <v>0</v>
      </c>
      <c r="M99" s="1">
        <f>+'Spring 1997'!M99+'Fall 1996'!M99</f>
        <v>452574</v>
      </c>
    </row>
    <row r="100" spans="1:13" ht="12.75">
      <c r="A100" s="2" t="s">
        <v>183</v>
      </c>
      <c r="B100" s="2" t="s">
        <v>184</v>
      </c>
      <c r="C100" s="1">
        <f>+'Spring 1997'!C100+'Fall 1996'!C100</f>
        <v>202418</v>
      </c>
      <c r="D100" s="1">
        <f>+'Spring 1997'!D100+'Fall 1996'!D100</f>
        <v>500</v>
      </c>
      <c r="E100" s="1">
        <f>+'Spring 1997'!E100+'Fall 1996'!E100</f>
        <v>6965</v>
      </c>
      <c r="F100" s="1">
        <f>+'Spring 1997'!F100+'Fall 1996'!F100</f>
        <v>0</v>
      </c>
      <c r="G100" s="1">
        <f>+'Spring 1997'!G100+'Fall 1996'!G100</f>
        <v>0</v>
      </c>
      <c r="H100" s="1">
        <f>+'Spring 1997'!H100+'Fall 1996'!H100</f>
        <v>0</v>
      </c>
      <c r="I100" s="1">
        <f>+'Spring 1997'!I100+'Fall 1996'!I100</f>
        <v>0</v>
      </c>
      <c r="J100" s="1">
        <f>+'Spring 1997'!J100+'Fall 1996'!J100</f>
        <v>270225</v>
      </c>
      <c r="K100" s="1">
        <f>+'Spring 1997'!K100+'Fall 1996'!K100</f>
        <v>0</v>
      </c>
      <c r="L100" s="1">
        <f>+'Spring 1997'!L100+'Fall 1996'!L100</f>
        <v>0</v>
      </c>
      <c r="M100" s="1">
        <f>+'Spring 1997'!M100+'Fall 1996'!M100</f>
        <v>258672</v>
      </c>
    </row>
    <row r="101" spans="1:13" ht="12.75">
      <c r="A101" s="2" t="s">
        <v>185</v>
      </c>
      <c r="B101" s="2" t="s">
        <v>186</v>
      </c>
      <c r="C101" s="1">
        <f>+'Spring 1997'!C101+'Fall 1996'!C101</f>
        <v>947245</v>
      </c>
      <c r="D101" s="1">
        <f>+'Spring 1997'!D101+'Fall 1996'!D101</f>
        <v>130460</v>
      </c>
      <c r="E101" s="1">
        <f>+'Spring 1997'!E101+'Fall 1996'!E101</f>
        <v>52766</v>
      </c>
      <c r="F101" s="1">
        <f>+'Spring 1997'!F101+'Fall 1996'!F101</f>
        <v>0</v>
      </c>
      <c r="G101" s="1">
        <f>+'Spring 1997'!G101+'Fall 1996'!G101</f>
        <v>0</v>
      </c>
      <c r="H101" s="1">
        <f>+'Spring 1997'!H101+'Fall 1996'!H101</f>
        <v>0</v>
      </c>
      <c r="I101" s="1">
        <f>+'Spring 1997'!I101+'Fall 1996'!I101</f>
        <v>0</v>
      </c>
      <c r="J101" s="1">
        <f>+'Spring 1997'!J101+'Fall 1996'!J101</f>
        <v>367279</v>
      </c>
      <c r="K101" s="1">
        <f>+'Spring 1997'!K101+'Fall 1996'!K101</f>
        <v>25540</v>
      </c>
      <c r="L101" s="1">
        <f>+'Spring 1997'!L101+'Fall 1996'!L101</f>
        <v>0</v>
      </c>
      <c r="M101" s="1">
        <f>+'Spring 1997'!M101+'Fall 1996'!M101</f>
        <v>340465</v>
      </c>
    </row>
    <row r="102" spans="1:13" ht="12.75">
      <c r="A102" s="2" t="s">
        <v>187</v>
      </c>
      <c r="B102" s="2" t="s">
        <v>188</v>
      </c>
      <c r="C102" s="1">
        <f>+'Spring 1997'!C102+'Fall 1996'!C102</f>
        <v>1683703</v>
      </c>
      <c r="D102" s="1">
        <f>+'Spring 1997'!D102+'Fall 1996'!D102</f>
        <v>500</v>
      </c>
      <c r="E102" s="1">
        <f>+'Spring 1997'!E102+'Fall 1996'!E102</f>
        <v>101761</v>
      </c>
      <c r="F102" s="1">
        <f>+'Spring 1997'!F102+'Fall 1996'!F102</f>
        <v>8580</v>
      </c>
      <c r="G102" s="1">
        <f>+'Spring 1997'!G102+'Fall 1996'!G102</f>
        <v>0</v>
      </c>
      <c r="H102" s="1">
        <f>+'Spring 1997'!H102+'Fall 1996'!H102</f>
        <v>0</v>
      </c>
      <c r="I102" s="1">
        <f>+'Spring 1997'!I102+'Fall 1996'!I102</f>
        <v>0</v>
      </c>
      <c r="J102" s="1">
        <f>+'Spring 1997'!J102+'Fall 1996'!J102</f>
        <v>349347</v>
      </c>
      <c r="K102" s="1">
        <f>+'Spring 1997'!K102+'Fall 1996'!K102</f>
        <v>0</v>
      </c>
      <c r="L102" s="1">
        <f>+'Spring 1997'!L102+'Fall 1996'!L102</f>
        <v>0</v>
      </c>
      <c r="M102" s="1">
        <f>+'Spring 1997'!M102+'Fall 1996'!M102</f>
        <v>343358</v>
      </c>
    </row>
    <row r="103" spans="1:13" ht="12.75">
      <c r="A103" s="2" t="s">
        <v>189</v>
      </c>
      <c r="B103" s="2" t="s">
        <v>190</v>
      </c>
      <c r="C103" s="1">
        <f>+'Spring 1997'!C103+'Fall 1996'!C103</f>
        <v>26168</v>
      </c>
      <c r="D103" s="1">
        <f>+'Spring 1997'!D103+'Fall 1996'!D103</f>
        <v>0</v>
      </c>
      <c r="E103" s="1">
        <f>+'Spring 1997'!E103+'Fall 1996'!E103</f>
        <v>6300</v>
      </c>
      <c r="F103" s="1">
        <f>+'Spring 1997'!F103+'Fall 1996'!F103</f>
        <v>0</v>
      </c>
      <c r="G103" s="1">
        <f>+'Spring 1997'!G103+'Fall 1996'!G103</f>
        <v>0</v>
      </c>
      <c r="H103" s="1">
        <f>+'Spring 1997'!H103+'Fall 1996'!H103</f>
        <v>0</v>
      </c>
      <c r="I103" s="1">
        <f>+'Spring 1997'!I103+'Fall 1996'!I103</f>
        <v>0</v>
      </c>
      <c r="J103" s="1">
        <f>+'Spring 1997'!J103+'Fall 1996'!J103</f>
        <v>45758</v>
      </c>
      <c r="K103" s="1">
        <f>+'Spring 1997'!K103+'Fall 1996'!K103</f>
        <v>0</v>
      </c>
      <c r="L103" s="1">
        <f>+'Spring 1997'!L103+'Fall 1996'!L103</f>
        <v>0</v>
      </c>
      <c r="M103" s="1">
        <f>+'Spring 1997'!M103+'Fall 1996'!M103</f>
        <v>43365</v>
      </c>
    </row>
    <row r="104" spans="1:13" ht="12.75">
      <c r="A104" s="2" t="s">
        <v>191</v>
      </c>
      <c r="B104" s="2" t="s">
        <v>192</v>
      </c>
      <c r="C104" s="1">
        <f>+'Spring 1997'!C104+'Fall 1996'!C104</f>
        <v>3856513</v>
      </c>
      <c r="D104" s="1">
        <f>+'Spring 1997'!D104+'Fall 1996'!D104</f>
        <v>1500</v>
      </c>
      <c r="E104" s="1">
        <f>+'Spring 1997'!E104+'Fall 1996'!E104</f>
        <v>173084</v>
      </c>
      <c r="F104" s="1">
        <f>+'Spring 1997'!F104+'Fall 1996'!F104</f>
        <v>1825</v>
      </c>
      <c r="G104" s="1">
        <f>+'Spring 1997'!G104+'Fall 1996'!G104</f>
        <v>0</v>
      </c>
      <c r="H104" s="1">
        <f>+'Spring 1997'!H104+'Fall 1996'!H104</f>
        <v>0</v>
      </c>
      <c r="I104" s="1">
        <f>+'Spring 1997'!I104+'Fall 1996'!I104</f>
        <v>0</v>
      </c>
      <c r="J104" s="1">
        <f>+'Spring 1997'!J104+'Fall 1996'!J104</f>
        <v>1529846</v>
      </c>
      <c r="K104" s="1">
        <f>+'Spring 1997'!K104+'Fall 1996'!K104</f>
        <v>0</v>
      </c>
      <c r="L104" s="1">
        <f>+'Spring 1997'!L104+'Fall 1996'!L104</f>
        <v>0</v>
      </c>
      <c r="M104" s="1">
        <f>+'Spring 1997'!M104+'Fall 1996'!M104</f>
        <v>1450237</v>
      </c>
    </row>
    <row r="105" spans="1:13" ht="12.75">
      <c r="A105" s="2" t="s">
        <v>193</v>
      </c>
      <c r="B105" s="2" t="s">
        <v>194</v>
      </c>
      <c r="C105" s="1">
        <f>+'Spring 1997'!C105+'Fall 1996'!C105</f>
        <v>42525</v>
      </c>
      <c r="D105" s="1">
        <f>+'Spring 1997'!D105+'Fall 1996'!D105</f>
        <v>0</v>
      </c>
      <c r="E105" s="1">
        <f>+'Spring 1997'!E105+'Fall 1996'!E105</f>
        <v>3676</v>
      </c>
      <c r="F105" s="1">
        <f>+'Spring 1997'!F105+'Fall 1996'!F105</f>
        <v>0</v>
      </c>
      <c r="G105" s="1">
        <f>+'Spring 1997'!G105+'Fall 1996'!G105</f>
        <v>0</v>
      </c>
      <c r="H105" s="1">
        <f>+'Spring 1997'!H105+'Fall 1996'!H105</f>
        <v>0</v>
      </c>
      <c r="I105" s="1">
        <f>+'Spring 1997'!I105+'Fall 1996'!I105</f>
        <v>0</v>
      </c>
      <c r="J105" s="1">
        <f>+'Spring 1997'!J105+'Fall 1996'!J105</f>
        <v>0</v>
      </c>
      <c r="K105" s="1">
        <f>+'Spring 1997'!K105+'Fall 1996'!K105</f>
        <v>0</v>
      </c>
      <c r="L105" s="1">
        <f>+'Spring 1997'!L105+'Fall 1996'!L105</f>
        <v>0</v>
      </c>
      <c r="M105" s="1">
        <f>+'Spring 1997'!M105+'Fall 1996'!M105</f>
        <v>0</v>
      </c>
    </row>
    <row r="106" spans="1:13" ht="12.75">
      <c r="A106" s="2" t="s">
        <v>195</v>
      </c>
      <c r="B106" s="2" t="s">
        <v>196</v>
      </c>
      <c r="C106" s="1">
        <f>+'Spring 1997'!C106+'Fall 1996'!C106</f>
        <v>13389</v>
      </c>
      <c r="D106" s="1">
        <f>+'Spring 1997'!D106+'Fall 1996'!D106</f>
        <v>0</v>
      </c>
      <c r="E106" s="1">
        <f>+'Spring 1997'!E106+'Fall 1996'!E106</f>
        <v>1838</v>
      </c>
      <c r="F106" s="1">
        <f>+'Spring 1997'!F106+'Fall 1996'!F106</f>
        <v>0</v>
      </c>
      <c r="G106" s="1">
        <f>+'Spring 1997'!G106+'Fall 1996'!G106</f>
        <v>0</v>
      </c>
      <c r="H106" s="1">
        <f>+'Spring 1997'!H106+'Fall 1996'!H106</f>
        <v>0</v>
      </c>
      <c r="I106" s="1">
        <f>+'Spring 1997'!I106+'Fall 1996'!I106</f>
        <v>0</v>
      </c>
      <c r="J106" s="1">
        <f>+'Spring 1997'!J106+'Fall 1996'!J106</f>
        <v>106850</v>
      </c>
      <c r="K106" s="1">
        <f>+'Spring 1997'!K106+'Fall 1996'!K106</f>
        <v>0</v>
      </c>
      <c r="L106" s="1">
        <f>+'Spring 1997'!L106+'Fall 1996'!L106</f>
        <v>0</v>
      </c>
      <c r="M106" s="1">
        <f>+'Spring 1997'!M106+'Fall 1996'!M106</f>
        <v>105654</v>
      </c>
    </row>
    <row r="107" spans="1:13" ht="12.75">
      <c r="A107" s="2" t="s">
        <v>197</v>
      </c>
      <c r="B107" s="2" t="s">
        <v>198</v>
      </c>
      <c r="C107" s="1">
        <f>+'Spring 1997'!C107+'Fall 1996'!C107</f>
        <v>1228107</v>
      </c>
      <c r="D107" s="1">
        <f>+'Spring 1997'!D107+'Fall 1996'!D107</f>
        <v>0</v>
      </c>
      <c r="E107" s="1">
        <f>+'Spring 1997'!E107+'Fall 1996'!E107</f>
        <v>49278</v>
      </c>
      <c r="F107" s="1">
        <f>+'Spring 1997'!F107+'Fall 1996'!F107</f>
        <v>0</v>
      </c>
      <c r="G107" s="1">
        <f>+'Spring 1997'!G107+'Fall 1996'!G107</f>
        <v>0</v>
      </c>
      <c r="H107" s="1">
        <f>+'Spring 1997'!H107+'Fall 1996'!H107</f>
        <v>0</v>
      </c>
      <c r="I107" s="1">
        <f>+'Spring 1997'!I107+'Fall 1996'!I107</f>
        <v>0</v>
      </c>
      <c r="J107" s="1">
        <f>+'Spring 1997'!J107+'Fall 1996'!J107</f>
        <v>315499</v>
      </c>
      <c r="K107" s="1">
        <f>+'Spring 1997'!K107+'Fall 1996'!K107</f>
        <v>0</v>
      </c>
      <c r="L107" s="1">
        <f>+'Spring 1997'!L107+'Fall 1996'!L107</f>
        <v>0</v>
      </c>
      <c r="M107" s="1">
        <f>+'Spring 1997'!M107+'Fall 1996'!M107</f>
        <v>304060</v>
      </c>
    </row>
    <row r="108" spans="1:13" ht="12.75">
      <c r="A108" s="2" t="s">
        <v>199</v>
      </c>
      <c r="B108" s="2" t="s">
        <v>200</v>
      </c>
      <c r="C108" s="1">
        <f>+'Spring 1997'!C108+'Fall 1996'!C108</f>
        <v>533448</v>
      </c>
      <c r="D108" s="1">
        <f>+'Spring 1997'!D108+'Fall 1996'!D108</f>
        <v>0</v>
      </c>
      <c r="E108" s="1">
        <f>+'Spring 1997'!E108+'Fall 1996'!E108</f>
        <v>30443</v>
      </c>
      <c r="F108" s="1">
        <f>+'Spring 1997'!F108+'Fall 1996'!F108</f>
        <v>0</v>
      </c>
      <c r="G108" s="1">
        <f>+'Spring 1997'!G108+'Fall 1996'!G108</f>
        <v>0</v>
      </c>
      <c r="H108" s="1">
        <f>+'Spring 1997'!H108+'Fall 1996'!H108</f>
        <v>0</v>
      </c>
      <c r="I108" s="1">
        <f>+'Spring 1997'!I108+'Fall 1996'!I108</f>
        <v>0</v>
      </c>
      <c r="J108" s="1">
        <f>+'Spring 1997'!J108+'Fall 1996'!J108</f>
        <v>387232</v>
      </c>
      <c r="K108" s="1">
        <f>+'Spring 1997'!K108+'Fall 1996'!K108</f>
        <v>0</v>
      </c>
      <c r="L108" s="1">
        <f>+'Spring 1997'!L108+'Fall 1996'!L108</f>
        <v>0</v>
      </c>
      <c r="M108" s="1">
        <f>+'Spring 1997'!M108+'Fall 1996'!M108</f>
        <v>378312</v>
      </c>
    </row>
    <row r="109" spans="1:13" ht="12.75">
      <c r="A109" s="2" t="s">
        <v>201</v>
      </c>
      <c r="B109" s="2" t="s">
        <v>202</v>
      </c>
      <c r="C109" s="1">
        <f>+'Spring 1997'!C109+'Fall 1996'!C109</f>
        <v>1124426</v>
      </c>
      <c r="D109" s="1">
        <f>+'Spring 1997'!D109+'Fall 1996'!D109</f>
        <v>0</v>
      </c>
      <c r="E109" s="1">
        <f>+'Spring 1997'!E109+'Fall 1996'!E109</f>
        <v>55378</v>
      </c>
      <c r="F109" s="1">
        <f>+'Spring 1997'!F109+'Fall 1996'!F109</f>
        <v>0</v>
      </c>
      <c r="G109" s="1">
        <f>+'Spring 1997'!G109+'Fall 1996'!G109</f>
        <v>0</v>
      </c>
      <c r="H109" s="1">
        <f>+'Spring 1997'!H109+'Fall 1996'!H109</f>
        <v>0</v>
      </c>
      <c r="I109" s="1">
        <f>+'Spring 1997'!I109+'Fall 1996'!I109</f>
        <v>0</v>
      </c>
      <c r="J109" s="1">
        <f>+'Spring 1997'!J109+'Fall 1996'!J109</f>
        <v>339933</v>
      </c>
      <c r="K109" s="1">
        <f>+'Spring 1997'!K109+'Fall 1996'!K109</f>
        <v>0</v>
      </c>
      <c r="L109" s="1">
        <f>+'Spring 1997'!L109+'Fall 1996'!L109</f>
        <v>0</v>
      </c>
      <c r="M109" s="1">
        <f>+'Spring 1997'!M109+'Fall 1996'!M109</f>
        <v>337540</v>
      </c>
    </row>
    <row r="110" spans="1:13" ht="12.75">
      <c r="A110" s="2" t="s">
        <v>203</v>
      </c>
      <c r="B110" s="2" t="s">
        <v>204</v>
      </c>
      <c r="C110" s="1">
        <f>+'Spring 1997'!C110+'Fall 1996'!C110</f>
        <v>106845</v>
      </c>
      <c r="D110" s="1">
        <f>+'Spring 1997'!D110+'Fall 1996'!D110</f>
        <v>9417</v>
      </c>
      <c r="E110" s="1">
        <f>+'Spring 1997'!E110+'Fall 1996'!E110</f>
        <v>8601</v>
      </c>
      <c r="F110" s="1">
        <f>+'Spring 1997'!F110+'Fall 1996'!F110</f>
        <v>0</v>
      </c>
      <c r="G110" s="1">
        <f>+'Spring 1997'!G110+'Fall 1996'!G110</f>
        <v>0</v>
      </c>
      <c r="H110" s="1">
        <f>+'Spring 1997'!H110+'Fall 1996'!H110</f>
        <v>0</v>
      </c>
      <c r="I110" s="1">
        <f>+'Spring 1997'!I110+'Fall 1996'!I110</f>
        <v>0</v>
      </c>
      <c r="J110" s="1">
        <f>+'Spring 1997'!J110+'Fall 1996'!J110</f>
        <v>188404</v>
      </c>
      <c r="K110" s="1">
        <f>+'Spring 1997'!K110+'Fall 1996'!K110</f>
        <v>0</v>
      </c>
      <c r="L110" s="1">
        <f>+'Spring 1997'!L110+'Fall 1996'!L110</f>
        <v>0</v>
      </c>
      <c r="M110" s="1">
        <f>+'Spring 1997'!M110+'Fall 1996'!M110</f>
        <v>178161</v>
      </c>
    </row>
    <row r="111" spans="1:13" ht="12.75">
      <c r="A111" s="2" t="s">
        <v>205</v>
      </c>
      <c r="B111" s="2" t="s">
        <v>206</v>
      </c>
      <c r="C111" s="1">
        <f>+'Spring 1997'!C111+'Fall 1996'!C111</f>
        <v>813117</v>
      </c>
      <c r="D111" s="1">
        <f>+'Spring 1997'!D111+'Fall 1996'!D111</f>
        <v>107670</v>
      </c>
      <c r="E111" s="1">
        <f>+'Spring 1997'!E111+'Fall 1996'!E111</f>
        <v>39616</v>
      </c>
      <c r="F111" s="1">
        <f>+'Spring 1997'!F111+'Fall 1996'!F111</f>
        <v>7300</v>
      </c>
      <c r="G111" s="1">
        <f>+'Spring 1997'!G111+'Fall 1996'!G111</f>
        <v>0</v>
      </c>
      <c r="H111" s="1">
        <f>+'Spring 1997'!H111+'Fall 1996'!H111</f>
        <v>0</v>
      </c>
      <c r="I111" s="1">
        <f>+'Spring 1997'!I111+'Fall 1996'!I111</f>
        <v>0</v>
      </c>
      <c r="J111" s="1">
        <f>+'Spring 1997'!J111+'Fall 1996'!J111</f>
        <v>724574</v>
      </c>
      <c r="K111" s="1">
        <f>+'Spring 1997'!K111+'Fall 1996'!K111</f>
        <v>44582</v>
      </c>
      <c r="L111" s="1">
        <f>+'Spring 1997'!L111+'Fall 1996'!L111</f>
        <v>0</v>
      </c>
      <c r="M111" s="1">
        <f>+'Spring 1997'!M111+'Fall 1996'!M111</f>
        <v>714891</v>
      </c>
    </row>
    <row r="112" spans="1:13" ht="12.75">
      <c r="A112" s="2" t="s">
        <v>207</v>
      </c>
      <c r="B112" s="2" t="s">
        <v>208</v>
      </c>
      <c r="C112" s="1">
        <f>+'Spring 1997'!C112+'Fall 1996'!C112</f>
        <v>1288609</v>
      </c>
      <c r="D112" s="1">
        <f>+'Spring 1997'!D112+'Fall 1996'!D112</f>
        <v>179504</v>
      </c>
      <c r="E112" s="1">
        <f>+'Spring 1997'!E112+'Fall 1996'!E112</f>
        <v>80026</v>
      </c>
      <c r="F112" s="1">
        <f>+'Spring 1997'!F112+'Fall 1996'!F112</f>
        <v>35892</v>
      </c>
      <c r="G112" s="1">
        <f>+'Spring 1997'!G112+'Fall 1996'!G112</f>
        <v>0</v>
      </c>
      <c r="H112" s="1">
        <f>+'Spring 1997'!H112+'Fall 1996'!H112</f>
        <v>0</v>
      </c>
      <c r="I112" s="1">
        <f>+'Spring 1997'!I112+'Fall 1996'!I112</f>
        <v>0</v>
      </c>
      <c r="J112" s="1">
        <f>+'Spring 1997'!J112+'Fall 1996'!J112</f>
        <v>2382552</v>
      </c>
      <c r="K112" s="1">
        <f>+'Spring 1997'!K112+'Fall 1996'!K112</f>
        <v>132164</v>
      </c>
      <c r="L112" s="1">
        <f>+'Spring 1997'!L112+'Fall 1996'!L112</f>
        <v>0</v>
      </c>
      <c r="M112" s="1">
        <f>+'Spring 1997'!M112+'Fall 1996'!M112</f>
        <v>2473158</v>
      </c>
    </row>
    <row r="113" spans="1:13" ht="12.75">
      <c r="A113" s="2" t="s">
        <v>209</v>
      </c>
      <c r="B113" s="2" t="s">
        <v>210</v>
      </c>
      <c r="C113" s="1">
        <f>+'Spring 1997'!C113+'Fall 1996'!C113</f>
        <v>1372454</v>
      </c>
      <c r="D113" s="1">
        <f>+'Spring 1997'!D113+'Fall 1996'!D113</f>
        <v>179166</v>
      </c>
      <c r="E113" s="1">
        <f>+'Spring 1997'!E113+'Fall 1996'!E113</f>
        <v>67711</v>
      </c>
      <c r="F113" s="1">
        <f>+'Spring 1997'!F113+'Fall 1996'!F113</f>
        <v>49140</v>
      </c>
      <c r="G113" s="1">
        <f>+'Spring 1997'!G113+'Fall 1996'!G113</f>
        <v>0</v>
      </c>
      <c r="H113" s="1">
        <f>+'Spring 1997'!H113+'Fall 1996'!H113</f>
        <v>0</v>
      </c>
      <c r="I113" s="1">
        <f>+'Spring 1997'!I113+'Fall 1996'!I113</f>
        <v>0</v>
      </c>
      <c r="J113" s="1">
        <f>+'Spring 1997'!J113+'Fall 1996'!J113</f>
        <v>615490</v>
      </c>
      <c r="K113" s="1">
        <f>+'Spring 1997'!K113+'Fall 1996'!K113</f>
        <v>31584</v>
      </c>
      <c r="L113" s="1">
        <f>+'Spring 1997'!L113+'Fall 1996'!L113</f>
        <v>0</v>
      </c>
      <c r="M113" s="1">
        <f>+'Spring 1997'!M113+'Fall 1996'!M113</f>
        <v>624753</v>
      </c>
    </row>
    <row r="114" spans="1:13" ht="12.75">
      <c r="A114" s="2" t="s">
        <v>211</v>
      </c>
      <c r="B114" s="2" t="s">
        <v>212</v>
      </c>
      <c r="C114" s="1">
        <f>+'Spring 1997'!C114+'Fall 1996'!C114</f>
        <v>606911</v>
      </c>
      <c r="D114" s="1">
        <f>+'Spring 1997'!D114+'Fall 1996'!D114</f>
        <v>0</v>
      </c>
      <c r="E114" s="1">
        <f>+'Spring 1997'!E114+'Fall 1996'!E114</f>
        <v>31511</v>
      </c>
      <c r="F114" s="1">
        <f>+'Spring 1997'!F114+'Fall 1996'!F114</f>
        <v>0</v>
      </c>
      <c r="G114" s="1">
        <f>+'Spring 1997'!G114+'Fall 1996'!G114</f>
        <v>0</v>
      </c>
      <c r="H114" s="1">
        <f>+'Spring 1997'!H114+'Fall 1996'!H114</f>
        <v>0</v>
      </c>
      <c r="I114" s="1">
        <f>+'Spring 1997'!I114+'Fall 1996'!I114</f>
        <v>0</v>
      </c>
      <c r="J114" s="1">
        <f>+'Spring 1997'!J114+'Fall 1996'!J114</f>
        <v>348247</v>
      </c>
      <c r="K114" s="1">
        <f>+'Spring 1997'!K114+'Fall 1996'!K114</f>
        <v>0</v>
      </c>
      <c r="L114" s="1">
        <f>+'Spring 1997'!L114+'Fall 1996'!L114</f>
        <v>0</v>
      </c>
      <c r="M114" s="1">
        <f>+'Spring 1997'!M114+'Fall 1996'!M114</f>
        <v>250009</v>
      </c>
    </row>
    <row r="115" spans="1:13" ht="12.75">
      <c r="A115" s="2" t="s">
        <v>213</v>
      </c>
      <c r="B115" s="2" t="s">
        <v>214</v>
      </c>
      <c r="C115" s="1">
        <f>+'Spring 1997'!C115+'Fall 1996'!C115</f>
        <v>1421420</v>
      </c>
      <c r="D115" s="1">
        <f>+'Spring 1997'!D115+'Fall 1996'!D115</f>
        <v>0</v>
      </c>
      <c r="E115" s="1">
        <f>+'Spring 1997'!E115+'Fall 1996'!E115</f>
        <v>67821</v>
      </c>
      <c r="F115" s="1">
        <f>+'Spring 1997'!F115+'Fall 1996'!F115</f>
        <v>3150</v>
      </c>
      <c r="G115" s="1">
        <f>+'Spring 1997'!G115+'Fall 1996'!G115</f>
        <v>0</v>
      </c>
      <c r="H115" s="1">
        <f>+'Spring 1997'!H115+'Fall 1996'!H115</f>
        <v>0</v>
      </c>
      <c r="I115" s="1">
        <f>+'Spring 1997'!I115+'Fall 1996'!I115</f>
        <v>0</v>
      </c>
      <c r="J115" s="1">
        <f>+'Spring 1997'!J115+'Fall 1996'!J115</f>
        <v>480463</v>
      </c>
      <c r="K115" s="1">
        <f>+'Spring 1997'!K115+'Fall 1996'!K115</f>
        <v>0</v>
      </c>
      <c r="L115" s="1">
        <f>+'Spring 1997'!L115+'Fall 1996'!L115</f>
        <v>0</v>
      </c>
      <c r="M115" s="1">
        <f>+'Spring 1997'!M115+'Fall 1996'!M115</f>
        <v>444419</v>
      </c>
    </row>
    <row r="116" spans="1:13" ht="12.75">
      <c r="A116" s="2" t="s">
        <v>215</v>
      </c>
      <c r="B116" s="2" t="s">
        <v>216</v>
      </c>
      <c r="C116" s="1">
        <f>+'Spring 1997'!C116+'Fall 1996'!C116</f>
        <v>723486</v>
      </c>
      <c r="D116" s="1">
        <f>+'Spring 1997'!D116+'Fall 1996'!D116</f>
        <v>0</v>
      </c>
      <c r="E116" s="1">
        <f>+'Spring 1997'!E116+'Fall 1996'!E116</f>
        <v>27618</v>
      </c>
      <c r="F116" s="1">
        <f>+'Spring 1997'!F116+'Fall 1996'!F116</f>
        <v>0</v>
      </c>
      <c r="G116" s="1">
        <f>+'Spring 1997'!G116+'Fall 1996'!G116</f>
        <v>0</v>
      </c>
      <c r="H116" s="1">
        <f>+'Spring 1997'!H116+'Fall 1996'!H116</f>
        <v>0</v>
      </c>
      <c r="I116" s="1">
        <f>+'Spring 1997'!I116+'Fall 1996'!I116</f>
        <v>0</v>
      </c>
      <c r="J116" s="1">
        <f>+'Spring 1997'!J116+'Fall 1996'!J116</f>
        <v>228464</v>
      </c>
      <c r="K116" s="1">
        <f>+'Spring 1997'!K116+'Fall 1996'!K116</f>
        <v>0</v>
      </c>
      <c r="L116" s="1">
        <f>+'Spring 1997'!L116+'Fall 1996'!L116</f>
        <v>0</v>
      </c>
      <c r="M116" s="1">
        <f>+'Spring 1997'!M116+'Fall 1996'!M116</f>
        <v>210120</v>
      </c>
    </row>
    <row r="117" spans="1:13" ht="12.75">
      <c r="A117" s="2" t="s">
        <v>217</v>
      </c>
      <c r="B117" s="2" t="s">
        <v>218</v>
      </c>
      <c r="C117" s="1">
        <f>+'Spring 1997'!C117+'Fall 1996'!C117</f>
        <v>553975</v>
      </c>
      <c r="D117" s="1">
        <f>+'Spring 1997'!D117+'Fall 1996'!D117</f>
        <v>0</v>
      </c>
      <c r="E117" s="1">
        <f>+'Spring 1997'!E117+'Fall 1996'!E117</f>
        <v>55360</v>
      </c>
      <c r="F117" s="1">
        <f>+'Spring 1997'!F117+'Fall 1996'!F117</f>
        <v>0</v>
      </c>
      <c r="G117" s="1">
        <f>+'Spring 1997'!G117+'Fall 1996'!G117</f>
        <v>0</v>
      </c>
      <c r="H117" s="1">
        <f>+'Spring 1997'!H117+'Fall 1996'!H117</f>
        <v>0</v>
      </c>
      <c r="I117" s="1">
        <f>+'Spring 1997'!I117+'Fall 1996'!I117</f>
        <v>0</v>
      </c>
      <c r="J117" s="1">
        <f>+'Spring 1997'!J117+'Fall 1996'!J117</f>
        <v>314651</v>
      </c>
      <c r="K117" s="1">
        <f>+'Spring 1997'!K117+'Fall 1996'!K117</f>
        <v>0</v>
      </c>
      <c r="L117" s="1">
        <f>+'Spring 1997'!L117+'Fall 1996'!L117</f>
        <v>0</v>
      </c>
      <c r="M117" s="1">
        <f>+'Spring 1997'!M117+'Fall 1996'!M117</f>
        <v>219667</v>
      </c>
    </row>
    <row r="118" spans="1:13" ht="12.75">
      <c r="A118" s="2" t="s">
        <v>219</v>
      </c>
      <c r="B118" s="2" t="s">
        <v>220</v>
      </c>
      <c r="C118" s="1">
        <f>+'Spring 1997'!C118+'Fall 1996'!C118</f>
        <v>0</v>
      </c>
      <c r="D118" s="1">
        <f>+'Spring 1997'!D118+'Fall 1996'!D118</f>
        <v>0</v>
      </c>
      <c r="E118" s="1">
        <f>+'Spring 1997'!E118+'Fall 1996'!E118</f>
        <v>0</v>
      </c>
      <c r="F118" s="1">
        <f>+'Spring 1997'!F118+'Fall 1996'!F118</f>
        <v>0</v>
      </c>
      <c r="G118" s="1">
        <f>+'Spring 1997'!G118+'Fall 1996'!G118</f>
        <v>1462764</v>
      </c>
      <c r="H118" s="1">
        <f>+'Spring 1997'!H118+'Fall 1996'!H118</f>
        <v>1502517</v>
      </c>
      <c r="I118" s="1">
        <f>+'Spring 1997'!I118+'Fall 1996'!I118</f>
        <v>504150</v>
      </c>
      <c r="J118" s="1">
        <f>+'Spring 1997'!J118+'Fall 1996'!J118</f>
        <v>0</v>
      </c>
      <c r="K118" s="1">
        <f>+'Spring 1997'!K118+'Fall 1996'!K118</f>
        <v>0</v>
      </c>
      <c r="L118" s="1">
        <f>+'Spring 1997'!L118+'Fall 1996'!L118</f>
        <v>0</v>
      </c>
      <c r="M118" s="1">
        <f>+'Spring 1997'!M118+'Fall 1996'!M118</f>
        <v>0</v>
      </c>
    </row>
    <row r="119" spans="1:13" ht="12.75">
      <c r="A119" s="2" t="s">
        <v>221</v>
      </c>
      <c r="B119" s="2" t="s">
        <v>222</v>
      </c>
      <c r="C119" s="1">
        <f>+'Spring 1997'!C119+'Fall 1996'!C119</f>
        <v>0</v>
      </c>
      <c r="D119" s="1">
        <f>+'Spring 1997'!D119+'Fall 1996'!D119</f>
        <v>0</v>
      </c>
      <c r="E119" s="1">
        <f>+'Spring 1997'!E119+'Fall 1996'!E119</f>
        <v>0</v>
      </c>
      <c r="F119" s="1">
        <f>+'Spring 1997'!F119+'Fall 1996'!F119</f>
        <v>0</v>
      </c>
      <c r="G119" s="1">
        <f>+'Spring 1997'!G119+'Fall 1996'!G119</f>
        <v>0</v>
      </c>
      <c r="H119" s="1">
        <f>+'Spring 1997'!H119+'Fall 1996'!H119</f>
        <v>0</v>
      </c>
      <c r="I119" s="1">
        <f>+'Spring 1997'!I119+'Fall 1996'!I119</f>
        <v>0</v>
      </c>
      <c r="J119" s="1">
        <f>+'Spring 1997'!J119+'Fall 1996'!J119</f>
        <v>134352</v>
      </c>
      <c r="K119" s="1">
        <f>+'Spring 1997'!K119+'Fall 1996'!K119</f>
        <v>0</v>
      </c>
      <c r="L119" s="1">
        <f>+'Spring 1997'!L119+'Fall 1996'!L119</f>
        <v>0</v>
      </c>
      <c r="M119" s="1">
        <f>+'Spring 1997'!M119+'Fall 1996'!M119</f>
        <v>118126</v>
      </c>
    </row>
    <row r="120" spans="1:13" ht="12.75">
      <c r="A120" s="2" t="s">
        <v>223</v>
      </c>
      <c r="B120" s="2" t="s">
        <v>224</v>
      </c>
      <c r="C120" s="1">
        <f>+'Spring 1997'!C120+'Fall 1996'!C120</f>
        <v>0</v>
      </c>
      <c r="D120" s="1">
        <f>+'Spring 1997'!D120+'Fall 1996'!D120</f>
        <v>0</v>
      </c>
      <c r="E120" s="1">
        <f>+'Spring 1997'!E120+'Fall 1996'!E120</f>
        <v>0</v>
      </c>
      <c r="F120" s="1">
        <f>+'Spring 1997'!F120+'Fall 1996'!F120</f>
        <v>0</v>
      </c>
      <c r="G120" s="1">
        <f>+'Spring 1997'!G120+'Fall 1996'!G120</f>
        <v>0</v>
      </c>
      <c r="H120" s="1">
        <f>+'Spring 1997'!H120+'Fall 1996'!H120</f>
        <v>0</v>
      </c>
      <c r="I120" s="1">
        <f>+'Spring 1997'!I120+'Fall 1996'!I120</f>
        <v>0</v>
      </c>
      <c r="J120" s="1">
        <f>+'Spring 1997'!J120+'Fall 1996'!J120</f>
        <v>105110</v>
      </c>
      <c r="K120" s="1">
        <f>+'Spring 1997'!K120+'Fall 1996'!K120</f>
        <v>0</v>
      </c>
      <c r="L120" s="1">
        <f>+'Spring 1997'!L120+'Fall 1996'!L120</f>
        <v>0</v>
      </c>
      <c r="M120" s="1">
        <f>+'Spring 1997'!M120+'Fall 1996'!M120</f>
        <v>72585</v>
      </c>
    </row>
    <row r="121" spans="1:13" ht="12.75">
      <c r="A121" s="2" t="s">
        <v>225</v>
      </c>
      <c r="B121" s="2" t="s">
        <v>226</v>
      </c>
      <c r="C121" s="1">
        <f>+'Spring 1997'!C121+'Fall 1996'!C121</f>
        <v>0</v>
      </c>
      <c r="D121" s="1">
        <f>+'Spring 1997'!D121+'Fall 1996'!D121</f>
        <v>0</v>
      </c>
      <c r="E121" s="1">
        <f>+'Spring 1997'!E121+'Fall 1996'!E121</f>
        <v>0</v>
      </c>
      <c r="F121" s="1">
        <f>+'Spring 1997'!F121+'Fall 1996'!F121</f>
        <v>0</v>
      </c>
      <c r="G121" s="1">
        <f>+'Spring 1997'!G121+'Fall 1996'!G121</f>
        <v>0</v>
      </c>
      <c r="H121" s="1">
        <f>+'Spring 1997'!H121+'Fall 1996'!H121</f>
        <v>0</v>
      </c>
      <c r="I121" s="1">
        <f>+'Spring 1997'!I121+'Fall 1996'!I121</f>
        <v>0</v>
      </c>
      <c r="J121" s="1">
        <f>+'Spring 1997'!J121+'Fall 1996'!J121</f>
        <v>178441</v>
      </c>
      <c r="K121" s="1">
        <f>+'Spring 1997'!K121+'Fall 1996'!K121</f>
        <v>0</v>
      </c>
      <c r="L121" s="1">
        <f>+'Spring 1997'!L121+'Fall 1996'!L121</f>
        <v>0</v>
      </c>
      <c r="M121" s="1">
        <f>+'Spring 1997'!M121+'Fall 1996'!M121</f>
        <v>177843</v>
      </c>
    </row>
    <row r="122" spans="1:13" ht="12.75">
      <c r="A122" s="2" t="s">
        <v>227</v>
      </c>
      <c r="B122" s="2" t="s">
        <v>41</v>
      </c>
      <c r="C122" s="1">
        <f>+'Spring 1997'!C122+'Fall 1996'!C122</f>
        <v>563930</v>
      </c>
      <c r="D122" s="1">
        <f>+'Spring 1997'!D122+'Fall 1996'!D122</f>
        <v>0</v>
      </c>
      <c r="E122" s="1">
        <f>+'Spring 1997'!E122+'Fall 1996'!E122</f>
        <v>39016</v>
      </c>
      <c r="F122" s="1">
        <f>+'Spring 1997'!F122+'Fall 1996'!F122</f>
        <v>0</v>
      </c>
      <c r="G122" s="1">
        <f>+'Spring 1997'!G122+'Fall 1996'!G122</f>
        <v>0</v>
      </c>
      <c r="H122" s="1">
        <f>+'Spring 1997'!H122+'Fall 1996'!H122</f>
        <v>0</v>
      </c>
      <c r="I122" s="1">
        <f>+'Spring 1997'!I122+'Fall 1996'!I122</f>
        <v>0</v>
      </c>
      <c r="J122" s="1">
        <f>+'Spring 1997'!J122+'Fall 1996'!J122</f>
        <v>0</v>
      </c>
      <c r="K122" s="1">
        <f>+'Spring 1997'!K122+'Fall 1996'!K122</f>
        <v>0</v>
      </c>
      <c r="L122" s="1">
        <f>+'Spring 1997'!L122+'Fall 1996'!L122</f>
        <v>0</v>
      </c>
      <c r="M122" s="1">
        <f>+'Spring 1997'!M122+'Fall 1996'!M122</f>
        <v>0</v>
      </c>
    </row>
    <row r="123" spans="1:13" ht="12.75">
      <c r="A123" s="2" t="s">
        <v>228</v>
      </c>
      <c r="B123" s="2" t="s">
        <v>43</v>
      </c>
      <c r="C123" s="1">
        <f>+'Spring 1997'!C123+'Fall 1996'!C123</f>
        <v>0</v>
      </c>
      <c r="D123" s="1">
        <f>+'Spring 1997'!D123+'Fall 1996'!D123</f>
        <v>0</v>
      </c>
      <c r="E123" s="1">
        <f>+'Spring 1997'!E123+'Fall 1996'!E123</f>
        <v>0</v>
      </c>
      <c r="F123" s="1">
        <f>+'Spring 1997'!F123+'Fall 1996'!F123</f>
        <v>0</v>
      </c>
      <c r="G123" s="1">
        <f>+'Spring 1997'!G123+'Fall 1996'!G123</f>
        <v>0</v>
      </c>
      <c r="H123" s="1">
        <f>+'Spring 1997'!H123+'Fall 1996'!H123</f>
        <v>0</v>
      </c>
      <c r="I123" s="1">
        <f>+'Spring 1997'!I123+'Fall 1996'!I123</f>
        <v>0</v>
      </c>
      <c r="J123" s="1">
        <f>+'Spring 1997'!J123+'Fall 1996'!J123</f>
        <v>591372</v>
      </c>
      <c r="K123" s="1">
        <f>+'Spring 1997'!K123+'Fall 1996'!K123</f>
        <v>0</v>
      </c>
      <c r="L123" s="1">
        <f>+'Spring 1997'!L123+'Fall 1996'!L123</f>
        <v>0</v>
      </c>
      <c r="M123" s="1">
        <f>+'Spring 1997'!M123+'Fall 1996'!M123</f>
        <v>410815</v>
      </c>
    </row>
    <row r="124" spans="1:13" ht="12.75">
      <c r="A124" s="2" t="s">
        <v>229</v>
      </c>
      <c r="B124" s="2" t="s">
        <v>45</v>
      </c>
      <c r="C124" s="1">
        <f>+'Spring 1997'!C124+'Fall 1996'!C124</f>
        <v>525</v>
      </c>
      <c r="D124" s="1">
        <f>+'Spring 1997'!D124+'Fall 1996'!D124</f>
        <v>0</v>
      </c>
      <c r="E124" s="1">
        <f>+'Spring 1997'!E124+'Fall 1996'!E124</f>
        <v>0</v>
      </c>
      <c r="F124" s="1">
        <f>+'Spring 1997'!F124+'Fall 1996'!F124</f>
        <v>0</v>
      </c>
      <c r="G124" s="1">
        <f>+'Spring 1997'!G124+'Fall 1996'!G124</f>
        <v>0</v>
      </c>
      <c r="H124" s="1">
        <f>+'Spring 1997'!H124+'Fall 1996'!H124</f>
        <v>0</v>
      </c>
      <c r="I124" s="1">
        <f>+'Spring 1997'!I124+'Fall 1996'!I124</f>
        <v>0</v>
      </c>
      <c r="J124" s="1">
        <f>+'Spring 1997'!J124+'Fall 1996'!J124</f>
        <v>1081315</v>
      </c>
      <c r="K124" s="1">
        <f>+'Spring 1997'!K124+'Fall 1996'!K124</f>
        <v>0</v>
      </c>
      <c r="L124" s="1">
        <f>+'Spring 1997'!L124+'Fall 1996'!L124</f>
        <v>0</v>
      </c>
      <c r="M124" s="1">
        <f>+'Spring 1997'!M124+'Fall 1996'!M124</f>
        <v>676094</v>
      </c>
    </row>
    <row r="125" spans="1:13" ht="12.75">
      <c r="A125" s="2" t="s">
        <v>230</v>
      </c>
      <c r="B125" s="2" t="s">
        <v>47</v>
      </c>
      <c r="C125" s="1">
        <f>+'Spring 1997'!C125+'Fall 1996'!C125</f>
        <v>0</v>
      </c>
      <c r="D125" s="1">
        <f>+'Spring 1997'!D125+'Fall 1996'!D125</f>
        <v>0</v>
      </c>
      <c r="E125" s="1">
        <f>+'Spring 1997'!E125+'Fall 1996'!E125</f>
        <v>0</v>
      </c>
      <c r="F125" s="1">
        <f>+'Spring 1997'!F125+'Fall 1996'!F125</f>
        <v>0</v>
      </c>
      <c r="G125" s="1">
        <f>+'Spring 1997'!G125+'Fall 1996'!G125</f>
        <v>0</v>
      </c>
      <c r="H125" s="1">
        <f>+'Spring 1997'!H125+'Fall 1996'!H125</f>
        <v>0</v>
      </c>
      <c r="I125" s="1">
        <f>+'Spring 1997'!I125+'Fall 1996'!I125</f>
        <v>0</v>
      </c>
      <c r="J125" s="1">
        <f>+'Spring 1997'!J125+'Fall 1996'!J125</f>
        <v>1261864</v>
      </c>
      <c r="K125" s="1">
        <f>+'Spring 1997'!K125+'Fall 1996'!K125</f>
        <v>0</v>
      </c>
      <c r="L125" s="1">
        <f>+'Spring 1997'!L125+'Fall 1996'!L125</f>
        <v>0</v>
      </c>
      <c r="M125" s="1">
        <f>+'Spring 1997'!M125+'Fall 1996'!M125</f>
        <v>1116915</v>
      </c>
    </row>
    <row r="126" spans="1:13" ht="12.75">
      <c r="A126" s="2" t="s">
        <v>48</v>
      </c>
      <c r="B126" s="2"/>
      <c r="C126" s="1">
        <f>+'Spring 1997'!C126+'Fall 1996'!C126</f>
        <v>90354283</v>
      </c>
      <c r="D126" s="1">
        <f>+'Spring 1997'!D126+'Fall 1996'!D126</f>
        <v>4450730</v>
      </c>
      <c r="E126" s="1">
        <f>+'Spring 1997'!E126+'Fall 1996'!E126</f>
        <v>6086509</v>
      </c>
      <c r="F126" s="1">
        <f>+'Spring 1997'!F126+'Fall 1996'!F126</f>
        <v>224911</v>
      </c>
      <c r="G126" s="1">
        <f>+'Spring 1997'!G126+'Fall 1996'!G126</f>
        <v>4084950</v>
      </c>
      <c r="H126" s="1">
        <f>+'Spring 1997'!H126+'Fall 1996'!H126</f>
        <v>2997971</v>
      </c>
      <c r="I126" s="1">
        <f>+'Spring 1997'!I126+'Fall 1996'!I126</f>
        <v>2196109</v>
      </c>
      <c r="J126" s="1">
        <f>+'Spring 1997'!J126+'Fall 1996'!J126</f>
        <v>54863307</v>
      </c>
      <c r="K126" s="1">
        <f>+'Spring 1997'!K126+'Fall 1996'!K126</f>
        <v>3553833</v>
      </c>
      <c r="L126" s="1">
        <f>+'Spring 1997'!L126+'Fall 1996'!L126</f>
        <v>2688490</v>
      </c>
      <c r="M126" s="1">
        <f>+'Spring 1997'!M126+'Fall 1996'!M126</f>
        <v>46239784</v>
      </c>
    </row>
    <row r="127" spans="3:13" ht="12.75">
      <c r="C127" s="1">
        <f>+'Spring 1997'!C127+'Fall 1996'!C127</f>
        <v>0</v>
      </c>
      <c r="D127" s="1">
        <f>+'Spring 1997'!D127+'Fall 1996'!D127</f>
        <v>0</v>
      </c>
      <c r="E127" s="1">
        <f>+'Spring 1997'!E127+'Fall 1996'!E127</f>
        <v>0</v>
      </c>
      <c r="F127" s="1">
        <f>+'Spring 1997'!F127+'Fall 1996'!F127</f>
        <v>0</v>
      </c>
      <c r="G127" s="1">
        <f>+'Spring 1997'!G127+'Fall 1996'!G127</f>
        <v>0</v>
      </c>
      <c r="H127" s="1">
        <f>+'Spring 1997'!H127+'Fall 1996'!H127</f>
        <v>0</v>
      </c>
      <c r="I127" s="1">
        <f>+'Spring 1997'!I127+'Fall 1996'!I127</f>
        <v>0</v>
      </c>
      <c r="J127" s="1">
        <f>+'Spring 1997'!J127+'Fall 1996'!J127</f>
        <v>0</v>
      </c>
      <c r="K127" s="1">
        <f>+'Spring 1997'!K127+'Fall 1996'!K127</f>
        <v>0</v>
      </c>
      <c r="L127" s="1">
        <f>+'Spring 1997'!L127+'Fall 1996'!L127</f>
        <v>0</v>
      </c>
      <c r="M127" s="1">
        <f>+'Spring 1997'!M127+'Fall 1996'!M127</f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M126"/>
  <sheetViews>
    <sheetView tabSelected="1" zoomScalePageLayoutView="0" workbookViewId="0" topLeftCell="G1">
      <selection activeCell="G1" sqref="G1"/>
    </sheetView>
  </sheetViews>
  <sheetFormatPr defaultColWidth="9.140625" defaultRowHeight="12.75"/>
  <cols>
    <col min="1" max="1" width="6.421875" style="1" customWidth="1"/>
    <col min="2" max="2" width="20.7109375" style="1" customWidth="1"/>
    <col min="3" max="3" width="12.421875" style="1" customWidth="1"/>
    <col min="4" max="4" width="10.421875" style="1" customWidth="1"/>
    <col min="5" max="5" width="11.421875" style="1" customWidth="1"/>
    <col min="6" max="6" width="8.8515625" style="1" customWidth="1"/>
    <col min="7" max="9" width="10.421875" style="1" customWidth="1"/>
    <col min="10" max="10" width="12.421875" style="1" customWidth="1"/>
    <col min="11" max="11" width="11.421875" style="1" customWidth="1"/>
    <col min="12" max="12" width="10.421875" style="1" customWidth="1"/>
    <col min="13" max="13" width="11.421875" style="1" customWidth="1"/>
    <col min="14" max="16384" width="9.140625" style="1" customWidth="1"/>
  </cols>
  <sheetData>
    <row r="6" spans="1:13" ht="13.5" thickBot="1">
      <c r="A6" s="2" t="s">
        <v>3</v>
      </c>
      <c r="B6" s="2"/>
      <c r="C6" s="3" t="s">
        <v>4</v>
      </c>
      <c r="D6" s="4"/>
      <c r="E6" s="4"/>
      <c r="F6" s="5"/>
      <c r="G6" s="3" t="s">
        <v>5</v>
      </c>
      <c r="H6" s="4"/>
      <c r="I6" s="5"/>
      <c r="J6" s="4" t="s">
        <v>6</v>
      </c>
      <c r="K6" s="4"/>
      <c r="L6" s="4"/>
      <c r="M6" s="5"/>
    </row>
    <row r="7" spans="1:13" ht="13.5" thickTop="1">
      <c r="A7" s="2"/>
      <c r="B7" s="6"/>
      <c r="C7" s="7"/>
      <c r="D7" s="7" t="s">
        <v>7</v>
      </c>
      <c r="E7" s="7" t="s">
        <v>8</v>
      </c>
      <c r="F7" s="6" t="s">
        <v>8</v>
      </c>
      <c r="G7" s="8"/>
      <c r="H7" s="7" t="s">
        <v>7</v>
      </c>
      <c r="I7" s="6" t="s">
        <v>8</v>
      </c>
      <c r="J7" s="7"/>
      <c r="K7" s="7" t="s">
        <v>7</v>
      </c>
      <c r="L7" s="7" t="s">
        <v>9</v>
      </c>
      <c r="M7" s="6" t="s">
        <v>8</v>
      </c>
    </row>
    <row r="8" spans="1:13" ht="12.75">
      <c r="A8" s="2"/>
      <c r="B8" s="6"/>
      <c r="C8" s="7" t="s">
        <v>10</v>
      </c>
      <c r="D8" s="7" t="s">
        <v>11</v>
      </c>
      <c r="E8" s="7" t="s">
        <v>12</v>
      </c>
      <c r="F8" s="6" t="s">
        <v>13</v>
      </c>
      <c r="G8" s="8" t="s">
        <v>10</v>
      </c>
      <c r="H8" s="7" t="s">
        <v>11</v>
      </c>
      <c r="I8" s="6" t="s">
        <v>12</v>
      </c>
      <c r="J8" s="7" t="s">
        <v>10</v>
      </c>
      <c r="K8" s="7" t="s">
        <v>11</v>
      </c>
      <c r="L8" s="7" t="s">
        <v>15</v>
      </c>
      <c r="M8" s="6" t="s">
        <v>12</v>
      </c>
    </row>
    <row r="9" spans="1:13" ht="12.75">
      <c r="A9" s="9" t="s">
        <v>16</v>
      </c>
      <c r="B9" s="10"/>
      <c r="C9" s="9" t="s">
        <v>17</v>
      </c>
      <c r="D9" s="9" t="s">
        <v>18</v>
      </c>
      <c r="E9" s="9" t="s">
        <v>19</v>
      </c>
      <c r="F9" s="10" t="s">
        <v>16</v>
      </c>
      <c r="G9" s="11" t="s">
        <v>17</v>
      </c>
      <c r="H9" s="9" t="s">
        <v>18</v>
      </c>
      <c r="I9" s="10" t="s">
        <v>16</v>
      </c>
      <c r="J9" s="9" t="s">
        <v>17</v>
      </c>
      <c r="K9" s="9" t="s">
        <v>18</v>
      </c>
      <c r="L9" s="9" t="s">
        <v>17</v>
      </c>
      <c r="M9" s="10" t="s">
        <v>16</v>
      </c>
    </row>
    <row r="10" spans="1:13" ht="12.75">
      <c r="A10" s="2" t="s">
        <v>20</v>
      </c>
      <c r="B10" s="2" t="s">
        <v>21</v>
      </c>
      <c r="C10" s="1">
        <f>+'FY97'!C10+'FY96'!C11</f>
        <v>12311027</v>
      </c>
      <c r="D10" s="1">
        <f>+'FY97'!D10+'FY96'!D11</f>
        <v>64041</v>
      </c>
      <c r="E10" s="1">
        <f>+'FY97'!E10+'FY96'!E11</f>
        <v>862602</v>
      </c>
      <c r="F10" s="1">
        <f>+'FY97'!F10+'FY96'!F11</f>
        <v>52285</v>
      </c>
      <c r="G10" s="1">
        <f>+'FY97'!G10+'FY96'!G11</f>
        <v>0</v>
      </c>
      <c r="H10" s="1">
        <f>+'FY97'!H10+'FY96'!H11</f>
        <v>0</v>
      </c>
      <c r="I10" s="1">
        <f>+'FY97'!I10+'FY96'!I11</f>
        <v>0</v>
      </c>
      <c r="J10" s="1">
        <f>+'FY97'!J10+'FY96'!J11</f>
        <v>7030927</v>
      </c>
      <c r="K10" s="1">
        <f>+'FY97'!K10+'FY96'!K11</f>
        <v>0</v>
      </c>
      <c r="L10" s="1">
        <f>+'FY97'!L10+'FY96'!L11</f>
        <v>0</v>
      </c>
      <c r="M10" s="1">
        <f>+'FY97'!M10+'FY96'!M11</f>
        <v>6188590</v>
      </c>
    </row>
    <row r="11" spans="1:13" ht="12.75">
      <c r="A11" s="2" t="s">
        <v>22</v>
      </c>
      <c r="B11" s="2" t="s">
        <v>23</v>
      </c>
      <c r="C11" s="1">
        <f>+'FY97'!C11+'FY96'!C12</f>
        <v>19886741</v>
      </c>
      <c r="D11" s="1">
        <f>+'FY97'!D11+'FY96'!D12</f>
        <v>0</v>
      </c>
      <c r="E11" s="1">
        <f>+'FY97'!E11+'FY96'!E12</f>
        <v>1389490</v>
      </c>
      <c r="F11" s="1">
        <f>+'FY97'!F11+'FY96'!F12</f>
        <v>2785</v>
      </c>
      <c r="G11" s="1">
        <f>+'FY97'!G11+'FY96'!G12</f>
        <v>0</v>
      </c>
      <c r="H11" s="1">
        <f>+'FY97'!H11+'FY96'!H12</f>
        <v>0</v>
      </c>
      <c r="I11" s="1">
        <f>+'FY97'!I11+'FY96'!I12</f>
        <v>0</v>
      </c>
      <c r="J11" s="1">
        <f>+'FY97'!J11+'FY96'!J12</f>
        <v>12178164</v>
      </c>
      <c r="K11" s="1">
        <f>+'FY97'!K11+'FY96'!K12</f>
        <v>3255613</v>
      </c>
      <c r="L11" s="1">
        <f>+'FY97'!L11+'FY96'!L12</f>
        <v>4791097</v>
      </c>
      <c r="M11" s="1">
        <f>+'FY97'!M11+'FY96'!M12</f>
        <v>4509900</v>
      </c>
    </row>
    <row r="12" spans="1:13" ht="12.75">
      <c r="A12" s="2" t="s">
        <v>24</v>
      </c>
      <c r="B12" s="2" t="s">
        <v>25</v>
      </c>
      <c r="C12" s="1">
        <f>+'FY97'!C12+'FY96'!C13</f>
        <v>4791862</v>
      </c>
      <c r="D12" s="1">
        <f>+'FY97'!D12+'FY96'!D13</f>
        <v>0</v>
      </c>
      <c r="E12" s="1">
        <f>+'FY97'!E12+'FY96'!E13</f>
        <v>342946</v>
      </c>
      <c r="F12" s="1">
        <f>+'FY97'!F12+'FY96'!F13</f>
        <v>0</v>
      </c>
      <c r="G12" s="1">
        <f>+'FY97'!G12+'FY96'!G13</f>
        <v>0</v>
      </c>
      <c r="H12" s="1">
        <f>+'FY97'!H12+'FY96'!H13</f>
        <v>0</v>
      </c>
      <c r="I12" s="1">
        <f>+'FY97'!I12+'FY96'!I13</f>
        <v>0</v>
      </c>
      <c r="J12" s="1">
        <f>+'FY97'!J12+'FY96'!J13</f>
        <v>6309104</v>
      </c>
      <c r="K12" s="1">
        <f>+'FY97'!K12+'FY96'!K13</f>
        <v>0</v>
      </c>
      <c r="L12" s="1">
        <f>+'FY97'!L12+'FY96'!L13</f>
        <v>0</v>
      </c>
      <c r="M12" s="1">
        <f>+'FY97'!M12+'FY96'!M13</f>
        <v>5254621</v>
      </c>
    </row>
    <row r="13" spans="1:13" ht="12.75">
      <c r="A13" s="2" t="s">
        <v>26</v>
      </c>
      <c r="B13" s="2" t="s">
        <v>27</v>
      </c>
      <c r="C13" s="1">
        <f>+'FY97'!C13+'FY96'!C14</f>
        <v>35038711</v>
      </c>
      <c r="D13" s="1">
        <f>+'FY97'!D13+'FY96'!D14</f>
        <v>4611545</v>
      </c>
      <c r="E13" s="1">
        <f>+'FY97'!E13+'FY96'!E14</f>
        <v>2434162</v>
      </c>
      <c r="F13" s="1">
        <f>+'FY97'!F13+'FY96'!F14</f>
        <v>86959</v>
      </c>
      <c r="G13" s="1">
        <f>+'FY97'!G13+'FY96'!G14</f>
        <v>0</v>
      </c>
      <c r="H13" s="1">
        <f>+'FY97'!H13+'FY96'!H14</f>
        <v>0</v>
      </c>
      <c r="I13" s="1">
        <f>+'FY97'!I13+'FY96'!I14</f>
        <v>0</v>
      </c>
      <c r="J13" s="1">
        <f>+'FY97'!J13+'FY96'!J14</f>
        <v>28687463</v>
      </c>
      <c r="K13" s="1">
        <f>+'FY97'!K13+'FY96'!K14</f>
        <v>1784284</v>
      </c>
      <c r="L13" s="1">
        <f>+'FY97'!L13+'FY96'!L14</f>
        <v>0</v>
      </c>
      <c r="M13" s="1">
        <f>+'FY97'!M13+'FY96'!M14</f>
        <v>26899287</v>
      </c>
    </row>
    <row r="14" spans="1:13" ht="12.75">
      <c r="A14" s="2" t="s">
        <v>28</v>
      </c>
      <c r="B14" s="2" t="s">
        <v>29</v>
      </c>
      <c r="C14" s="1">
        <f>+'FY97'!C14+'FY96'!C15</f>
        <v>14190664</v>
      </c>
      <c r="D14" s="1">
        <f>+'FY97'!D14+'FY96'!D15</f>
        <v>1000323</v>
      </c>
      <c r="E14" s="1">
        <f>+'FY97'!E14+'FY96'!E15</f>
        <v>1711837</v>
      </c>
      <c r="F14" s="1">
        <f>+'FY97'!F14+'FY96'!F15</f>
        <v>29702</v>
      </c>
      <c r="G14" s="1">
        <f>+'FY97'!G14+'FY96'!G15</f>
        <v>0</v>
      </c>
      <c r="H14" s="1">
        <f>+'FY97'!H14+'FY96'!H15</f>
        <v>0</v>
      </c>
      <c r="I14" s="1">
        <f>+'FY97'!I14+'FY96'!I15</f>
        <v>0</v>
      </c>
      <c r="J14" s="1">
        <f>+'FY97'!J14+'FY96'!J15</f>
        <v>9730983</v>
      </c>
      <c r="K14" s="1">
        <f>+'FY97'!K14+'FY96'!K15</f>
        <v>460933</v>
      </c>
      <c r="L14" s="1">
        <f>+'FY97'!L14+'FY96'!L15</f>
        <v>0</v>
      </c>
      <c r="M14" s="1">
        <f>+'FY97'!M14+'FY96'!M15</f>
        <v>8017113</v>
      </c>
    </row>
    <row r="15" spans="1:13" ht="12.75">
      <c r="A15" s="2" t="s">
        <v>30</v>
      </c>
      <c r="B15" s="2" t="s">
        <v>31</v>
      </c>
      <c r="C15" s="1">
        <f>+'FY97'!C15+'FY96'!C16</f>
        <v>2570484</v>
      </c>
      <c r="D15" s="1">
        <f>+'FY97'!D15+'FY96'!D16</f>
        <v>0</v>
      </c>
      <c r="E15" s="1">
        <f>+'FY97'!E15+'FY96'!E16</f>
        <v>93182</v>
      </c>
      <c r="F15" s="1">
        <f>+'FY97'!F15+'FY96'!F16</f>
        <v>4625</v>
      </c>
      <c r="G15" s="1">
        <f>+'FY97'!G15+'FY96'!G16</f>
        <v>0</v>
      </c>
      <c r="H15" s="1">
        <f>+'FY97'!H15+'FY96'!H16</f>
        <v>0</v>
      </c>
      <c r="I15" s="1">
        <f>+'FY97'!I15+'FY96'!I16</f>
        <v>0</v>
      </c>
      <c r="J15" s="1">
        <f>+'FY97'!J15+'FY96'!J16</f>
        <v>1270304</v>
      </c>
      <c r="K15" s="1">
        <f>+'FY97'!K15+'FY96'!K16</f>
        <v>0</v>
      </c>
      <c r="L15" s="1">
        <f>+'FY97'!L15+'FY96'!L16</f>
        <v>0</v>
      </c>
      <c r="M15" s="1">
        <f>+'FY97'!M15+'FY96'!M16</f>
        <v>1162349</v>
      </c>
    </row>
    <row r="16" spans="1:13" ht="12.75">
      <c r="A16" s="2" t="s">
        <v>32</v>
      </c>
      <c r="B16" s="2" t="s">
        <v>33</v>
      </c>
      <c r="C16" s="1">
        <f>+'FY97'!C16+'FY96'!C17</f>
        <v>0</v>
      </c>
      <c r="D16" s="1">
        <f>+'FY97'!D16+'FY96'!D17</f>
        <v>0</v>
      </c>
      <c r="E16" s="1">
        <f>+'FY97'!E16+'FY96'!E17</f>
        <v>0</v>
      </c>
      <c r="F16" s="1">
        <f>+'FY97'!F16+'FY96'!F17</f>
        <v>0</v>
      </c>
      <c r="G16" s="1">
        <f>+'FY97'!G16+'FY96'!G17</f>
        <v>5412480</v>
      </c>
      <c r="H16" s="1">
        <f>+'FY97'!H16+'FY96'!H17</f>
        <v>2815524</v>
      </c>
      <c r="I16" s="1">
        <f>+'FY97'!I16+'FY96'!I17</f>
        <v>3291139</v>
      </c>
      <c r="J16" s="1">
        <f>+'FY97'!J16+'FY96'!J17</f>
        <v>371395</v>
      </c>
      <c r="K16" s="1">
        <f>+'FY97'!K16+'FY96'!K17</f>
        <v>0</v>
      </c>
      <c r="L16" s="1">
        <f>+'FY97'!L16+'FY96'!L17</f>
        <v>0</v>
      </c>
      <c r="M16" s="1">
        <f>+'FY97'!M16+'FY96'!M17</f>
        <v>198917</v>
      </c>
    </row>
    <row r="17" spans="1:13" ht="12.75">
      <c r="A17" s="2" t="s">
        <v>34</v>
      </c>
      <c r="B17" s="2" t="s">
        <v>35</v>
      </c>
      <c r="C17" s="1">
        <f>+'FY97'!C17+'FY96'!C18</f>
        <v>79534110</v>
      </c>
      <c r="D17" s="1">
        <f>+'FY97'!D17+'FY96'!D18</f>
        <v>3269196</v>
      </c>
      <c r="E17" s="1">
        <f>+'FY97'!E17+'FY96'!E18</f>
        <v>5462732</v>
      </c>
      <c r="F17" s="1">
        <f>+'FY97'!F17+'FY96'!F18</f>
        <v>194593</v>
      </c>
      <c r="G17" s="1">
        <f>+'FY97'!G17+'FY96'!G18</f>
        <v>0</v>
      </c>
      <c r="H17" s="1">
        <f>+'FY97'!H17+'FY96'!H18</f>
        <v>0</v>
      </c>
      <c r="I17" s="1">
        <f>+'FY97'!I17+'FY96'!I18</f>
        <v>0</v>
      </c>
      <c r="J17" s="1">
        <f>+'FY97'!J17+'FY96'!J18</f>
        <v>34352601</v>
      </c>
      <c r="K17" s="1">
        <f>+'FY97'!K17+'FY96'!K18</f>
        <v>818949</v>
      </c>
      <c r="L17" s="1">
        <f>+'FY97'!L17+'FY96'!L18</f>
        <v>5828</v>
      </c>
      <c r="M17" s="1">
        <f>+'FY97'!M17+'FY96'!M18</f>
        <v>32560646</v>
      </c>
    </row>
    <row r="18" spans="1:13" ht="12.75">
      <c r="A18" s="2" t="s">
        <v>36</v>
      </c>
      <c r="B18" s="2" t="s">
        <v>37</v>
      </c>
      <c r="C18" s="1">
        <f>+'FY97'!C18+'FY96'!C19</f>
        <v>6260409</v>
      </c>
      <c r="D18" s="1">
        <f>+'FY97'!D18+'FY96'!D19</f>
        <v>0</v>
      </c>
      <c r="E18" s="1">
        <f>+'FY97'!E18+'FY96'!E19</f>
        <v>365090</v>
      </c>
      <c r="F18" s="1">
        <f>+'FY97'!F18+'FY96'!F19</f>
        <v>6150</v>
      </c>
      <c r="G18" s="1">
        <f>+'FY97'!G18+'FY96'!G19</f>
        <v>0</v>
      </c>
      <c r="H18" s="1">
        <f>+'FY97'!H18+'FY96'!H19</f>
        <v>0</v>
      </c>
      <c r="I18" s="1">
        <f>+'FY97'!I18+'FY96'!I19</f>
        <v>0</v>
      </c>
      <c r="J18" s="1">
        <f>+'FY97'!J18+'FY96'!J19</f>
        <v>2655106</v>
      </c>
      <c r="K18" s="1">
        <f>+'FY97'!K18+'FY96'!K19</f>
        <v>0</v>
      </c>
      <c r="L18" s="1">
        <f>+'FY97'!L18+'FY96'!L19</f>
        <v>0</v>
      </c>
      <c r="M18" s="1">
        <f>+'FY97'!M18+'FY96'!M19</f>
        <v>2203146</v>
      </c>
    </row>
    <row r="19" spans="1:13" ht="12.75">
      <c r="A19" s="2" t="s">
        <v>38</v>
      </c>
      <c r="B19" s="2" t="s">
        <v>39</v>
      </c>
      <c r="C19" s="1">
        <f>+'FY97'!C19+'FY96'!C20</f>
        <v>0</v>
      </c>
      <c r="D19" s="1">
        <f>+'FY97'!D19+'FY96'!D20</f>
        <v>0</v>
      </c>
      <c r="E19" s="1">
        <f>+'FY97'!E19+'FY96'!E20</f>
        <v>0</v>
      </c>
      <c r="F19" s="1">
        <f>+'FY97'!F19+'FY96'!F20</f>
        <v>0</v>
      </c>
      <c r="G19" s="1">
        <f>+'FY97'!G19+'FY96'!G20</f>
        <v>2770955</v>
      </c>
      <c r="H19" s="1">
        <f>+'FY97'!H19+'FY96'!H20</f>
        <v>2641810</v>
      </c>
      <c r="I19" s="1">
        <f>+'FY97'!I19+'FY96'!I20</f>
        <v>1258327</v>
      </c>
      <c r="J19" s="1">
        <f>+'FY97'!J19+'FY96'!J20</f>
        <v>960493</v>
      </c>
      <c r="K19" s="1">
        <f>+'FY97'!K19+'FY96'!K20</f>
        <v>0</v>
      </c>
      <c r="L19" s="1">
        <f>+'FY97'!L19+'FY96'!L20</f>
        <v>0</v>
      </c>
      <c r="M19" s="1">
        <f>+'FY97'!M19+'FY96'!M20</f>
        <v>869958</v>
      </c>
    </row>
    <row r="20" spans="1:13" ht="12.75">
      <c r="A20" s="2" t="s">
        <v>40</v>
      </c>
      <c r="B20" s="2" t="s">
        <v>41</v>
      </c>
      <c r="C20" s="1">
        <f>+'FY97'!C20+'FY96'!C21</f>
        <v>1172588</v>
      </c>
      <c r="D20" s="1">
        <f>+'FY97'!D20+'FY96'!D21</f>
        <v>0</v>
      </c>
      <c r="E20" s="1">
        <f>+'FY97'!E20+'FY96'!E21</f>
        <v>79763</v>
      </c>
      <c r="F20" s="1">
        <f>+'FY97'!F20+'FY96'!F21</f>
        <v>0</v>
      </c>
      <c r="G20" s="1">
        <f>+'FY97'!G20+'FY96'!G21</f>
        <v>0</v>
      </c>
      <c r="H20" s="1">
        <f>+'FY97'!H20+'FY96'!H21</f>
        <v>0</v>
      </c>
      <c r="I20" s="1">
        <f>+'FY97'!I20+'FY96'!I21</f>
        <v>0</v>
      </c>
      <c r="J20" s="1">
        <f>+'FY97'!J20+'FY96'!J21</f>
        <v>0</v>
      </c>
      <c r="K20" s="1">
        <f>+'FY97'!K20+'FY96'!K21</f>
        <v>0</v>
      </c>
      <c r="L20" s="1">
        <f>+'FY97'!L20+'FY96'!L21</f>
        <v>0</v>
      </c>
      <c r="M20" s="1">
        <f>+'FY97'!M20+'FY96'!M21</f>
        <v>0</v>
      </c>
    </row>
    <row r="21" spans="1:13" ht="12.75">
      <c r="A21" s="2" t="s">
        <v>42</v>
      </c>
      <c r="B21" s="2" t="s">
        <v>43</v>
      </c>
      <c r="C21" s="1">
        <f>+'FY97'!C21+'FY96'!C22</f>
        <v>0</v>
      </c>
      <c r="D21" s="1">
        <f>+'FY97'!D21+'FY96'!D22</f>
        <v>0</v>
      </c>
      <c r="E21" s="1">
        <f>+'FY97'!E21+'FY96'!E22</f>
        <v>0</v>
      </c>
      <c r="F21" s="1">
        <f>+'FY97'!F21+'FY96'!F22</f>
        <v>0</v>
      </c>
      <c r="G21" s="1">
        <f>+'FY97'!G21+'FY96'!G22</f>
        <v>0</v>
      </c>
      <c r="H21" s="1">
        <f>+'FY97'!H21+'FY96'!H22</f>
        <v>0</v>
      </c>
      <c r="I21" s="1">
        <f>+'FY97'!I21+'FY96'!I22</f>
        <v>0</v>
      </c>
      <c r="J21" s="1">
        <f>+'FY97'!J21+'FY96'!J22</f>
        <v>1123170</v>
      </c>
      <c r="K21" s="1">
        <f>+'FY97'!K21+'FY96'!K22</f>
        <v>0</v>
      </c>
      <c r="L21" s="1">
        <f>+'FY97'!L21+'FY96'!L22</f>
        <v>0</v>
      </c>
      <c r="M21" s="1">
        <f>+'FY97'!M21+'FY96'!M22</f>
        <v>805249</v>
      </c>
    </row>
    <row r="22" spans="1:13" ht="12.75">
      <c r="A22" s="2" t="s">
        <v>44</v>
      </c>
      <c r="B22" s="2" t="s">
        <v>45</v>
      </c>
      <c r="C22" s="1">
        <f>+'FY97'!C22+'FY96'!C23</f>
        <v>75197</v>
      </c>
      <c r="D22" s="1">
        <f>+'FY97'!D22+'FY96'!D23</f>
        <v>0</v>
      </c>
      <c r="E22" s="1">
        <f>+'FY97'!E22+'FY96'!E23</f>
        <v>5100</v>
      </c>
      <c r="F22" s="1">
        <f>+'FY97'!F22+'FY96'!F23</f>
        <v>0</v>
      </c>
      <c r="G22" s="1">
        <f>+'FY97'!G22+'FY96'!G23</f>
        <v>0</v>
      </c>
      <c r="H22" s="1">
        <f>+'FY97'!H22+'FY96'!H23</f>
        <v>0</v>
      </c>
      <c r="I22" s="1">
        <f>+'FY97'!I22+'FY96'!I23</f>
        <v>0</v>
      </c>
      <c r="J22" s="1">
        <f>+'FY97'!J22+'FY96'!J23</f>
        <v>2112781</v>
      </c>
      <c r="K22" s="1">
        <f>+'FY97'!K22+'FY96'!K23</f>
        <v>0</v>
      </c>
      <c r="L22" s="1">
        <f>+'FY97'!L22+'FY96'!L23</f>
        <v>0</v>
      </c>
      <c r="M22" s="1">
        <f>+'FY97'!M22+'FY96'!M23</f>
        <v>1257522</v>
      </c>
    </row>
    <row r="23" spans="1:13" ht="12.75">
      <c r="A23" s="2" t="s">
        <v>46</v>
      </c>
      <c r="B23" s="2" t="s">
        <v>47</v>
      </c>
      <c r="C23" s="1">
        <f>+'FY97'!C23+'FY96'!C24</f>
        <v>0</v>
      </c>
      <c r="D23" s="1">
        <f>+'FY97'!D23+'FY96'!D24</f>
        <v>0</v>
      </c>
      <c r="E23" s="1">
        <f>+'FY97'!E23+'FY96'!E24</f>
        <v>0</v>
      </c>
      <c r="F23" s="1">
        <f>+'FY97'!F23+'FY96'!F24</f>
        <v>0</v>
      </c>
      <c r="G23" s="1">
        <f>+'FY97'!G23+'FY96'!G24</f>
        <v>0</v>
      </c>
      <c r="H23" s="1">
        <f>+'FY97'!H23+'FY96'!H24</f>
        <v>0</v>
      </c>
      <c r="I23" s="1">
        <f>+'FY97'!I23+'FY96'!I24</f>
        <v>0</v>
      </c>
      <c r="J23" s="1">
        <f>+'FY97'!J23+'FY96'!J24</f>
        <v>2464580</v>
      </c>
      <c r="K23" s="1">
        <f>+'FY97'!K23+'FY96'!K24</f>
        <v>0</v>
      </c>
      <c r="L23" s="1">
        <f>+'FY97'!L23+'FY96'!L24</f>
        <v>0</v>
      </c>
      <c r="M23" s="1">
        <f>+'FY97'!M23+'FY96'!M24</f>
        <v>2184042</v>
      </c>
    </row>
    <row r="24" spans="1:13" ht="12.75">
      <c r="A24" s="2" t="s">
        <v>48</v>
      </c>
      <c r="B24" s="2"/>
      <c r="C24" s="1">
        <f>+'FY97'!C24+'FY96'!C25</f>
        <v>175831793</v>
      </c>
      <c r="D24" s="1">
        <f>+'FY97'!D24+'FY96'!D25</f>
        <v>8945105</v>
      </c>
      <c r="E24" s="1">
        <f>+'FY97'!E24+'FY96'!E25</f>
        <v>12746902</v>
      </c>
      <c r="F24" s="1">
        <f>+'FY97'!F24+'FY96'!F25</f>
        <v>377099</v>
      </c>
      <c r="G24" s="1">
        <f>+'FY97'!G24+'FY96'!G25</f>
        <v>8183435</v>
      </c>
      <c r="H24" s="1">
        <f>+'FY97'!H24+'FY96'!H25</f>
        <v>5457334</v>
      </c>
      <c r="I24" s="1">
        <f>+'FY97'!I24+'FY96'!I25</f>
        <v>4549466</v>
      </c>
      <c r="J24" s="1">
        <f>+'FY97'!J24+'FY96'!J25</f>
        <v>109247071</v>
      </c>
      <c r="K24" s="1">
        <f>+'FY97'!K24+'FY96'!K25</f>
        <v>6319779</v>
      </c>
      <c r="L24" s="1">
        <f>+'FY97'!L24+'FY96'!L25</f>
        <v>4796925</v>
      </c>
      <c r="M24" s="1">
        <f>+'FY97'!M24+'FY96'!M25</f>
        <v>92111340</v>
      </c>
    </row>
    <row r="25" spans="1:12" ht="12.75">
      <c r="A25" s="2"/>
      <c r="B25" s="2"/>
      <c r="J25" s="16">
        <f>SUM(J10:J23)</f>
        <v>109247071</v>
      </c>
      <c r="K25" s="16">
        <f>SUM(K10:K23)</f>
        <v>6319779</v>
      </c>
      <c r="L25" s="16">
        <f>SUM(L10:L23)</f>
        <v>4796925</v>
      </c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13" ht="12.75">
      <c r="A30" s="2" t="s">
        <v>49</v>
      </c>
      <c r="B30" s="2" t="s">
        <v>21</v>
      </c>
      <c r="C30" s="1">
        <f>+'FY97'!C30+'FY96'!C30</f>
        <v>447494</v>
      </c>
      <c r="D30" s="1">
        <f>+'FY97'!D30+'FY96'!D30</f>
        <v>0</v>
      </c>
      <c r="E30" s="1">
        <f>+'FY97'!E30+'FY96'!E30</f>
        <v>73813</v>
      </c>
      <c r="F30" s="1">
        <f>+'FY97'!F30+'FY96'!F30</f>
        <v>0</v>
      </c>
      <c r="G30" s="1">
        <f>+'FY97'!G30+'FY96'!G30</f>
        <v>0</v>
      </c>
      <c r="H30" s="1">
        <f>+'FY97'!H30+'FY96'!H30</f>
        <v>0</v>
      </c>
      <c r="I30" s="1">
        <f>+'FY97'!I30+'FY96'!I30</f>
        <v>0</v>
      </c>
      <c r="J30" s="1">
        <f>+'FY97'!J30+'FY96'!J30</f>
        <v>0</v>
      </c>
      <c r="K30" s="1">
        <f>+'FY97'!K30+'FY96'!K30</f>
        <v>0</v>
      </c>
      <c r="L30" s="1">
        <f>+'FY97'!L30+'FY96'!L30</f>
        <v>0</v>
      </c>
      <c r="M30" s="1">
        <f>+'FY97'!M30+'FY96'!M30</f>
        <v>0</v>
      </c>
    </row>
    <row r="31" spans="1:13" ht="12.75">
      <c r="A31" s="2" t="s">
        <v>50</v>
      </c>
      <c r="B31" s="2" t="s">
        <v>51</v>
      </c>
      <c r="C31" s="1">
        <f>+'FY97'!C31+'FY96'!C31</f>
        <v>2851793</v>
      </c>
      <c r="D31" s="1">
        <f>+'FY97'!D31+'FY96'!D31</f>
        <v>0</v>
      </c>
      <c r="E31" s="1">
        <f>+'FY97'!E31+'FY96'!E31</f>
        <v>162112</v>
      </c>
      <c r="F31" s="1">
        <f>+'FY97'!F31+'FY96'!F31</f>
        <v>0</v>
      </c>
      <c r="G31" s="1">
        <f>+'FY97'!G31+'FY96'!G31</f>
        <v>0</v>
      </c>
      <c r="H31" s="1">
        <f>+'FY97'!H31+'FY96'!H31</f>
        <v>0</v>
      </c>
      <c r="I31" s="1">
        <f>+'FY97'!I31+'FY96'!I31</f>
        <v>0</v>
      </c>
      <c r="J31" s="1">
        <f>+'FY97'!J31+'FY96'!J31</f>
        <v>1655329</v>
      </c>
      <c r="K31" s="1">
        <f>+'FY97'!K31+'FY96'!K31</f>
        <v>0</v>
      </c>
      <c r="L31" s="1">
        <f>+'FY97'!L31+'FY96'!L31</f>
        <v>0</v>
      </c>
      <c r="M31" s="1">
        <f>+'FY97'!M31+'FY96'!M31</f>
        <v>1357944</v>
      </c>
    </row>
    <row r="32" spans="1:13" ht="12.75">
      <c r="A32" s="2" t="s">
        <v>52</v>
      </c>
      <c r="B32" s="2" t="s">
        <v>53</v>
      </c>
      <c r="C32" s="1">
        <f>+'FY97'!C32+'FY96'!C32</f>
        <v>837487</v>
      </c>
      <c r="D32" s="1">
        <f>+'FY97'!D32+'FY96'!D32</f>
        <v>64041</v>
      </c>
      <c r="E32" s="1">
        <f>+'FY97'!E32+'FY96'!E32</f>
        <v>83645</v>
      </c>
      <c r="F32" s="1">
        <f>+'FY97'!F32+'FY96'!F32</f>
        <v>14125</v>
      </c>
      <c r="G32" s="1">
        <f>+'FY97'!G32+'FY96'!G32</f>
        <v>0</v>
      </c>
      <c r="H32" s="1">
        <f>+'FY97'!H32+'FY96'!H32</f>
        <v>0</v>
      </c>
      <c r="I32" s="1">
        <f>+'FY97'!I32+'FY96'!I32</f>
        <v>0</v>
      </c>
      <c r="J32" s="1">
        <f>+'FY97'!J32+'FY96'!J32</f>
        <v>0</v>
      </c>
      <c r="K32" s="1">
        <f>+'FY97'!K32+'FY96'!K32</f>
        <v>0</v>
      </c>
      <c r="L32" s="1">
        <f>+'FY97'!L32+'FY96'!L32</f>
        <v>0</v>
      </c>
      <c r="M32" s="1">
        <f>+'FY97'!M32+'FY96'!M32</f>
        <v>0</v>
      </c>
    </row>
    <row r="33" spans="1:13" ht="12.75">
      <c r="A33" s="2" t="s">
        <v>54</v>
      </c>
      <c r="B33" s="2" t="s">
        <v>55</v>
      </c>
      <c r="C33" s="1">
        <f>+'FY97'!C33+'FY96'!C33</f>
        <v>492102</v>
      </c>
      <c r="D33" s="1">
        <f>+'FY97'!D33+'FY96'!D33</f>
        <v>0</v>
      </c>
      <c r="E33" s="1">
        <f>+'FY97'!E33+'FY96'!E33</f>
        <v>46271</v>
      </c>
      <c r="F33" s="1">
        <f>+'FY97'!F33+'FY96'!F33</f>
        <v>0</v>
      </c>
      <c r="G33" s="1">
        <f>+'FY97'!G33+'FY96'!G33</f>
        <v>0</v>
      </c>
      <c r="H33" s="1">
        <f>+'FY97'!H33+'FY96'!H33</f>
        <v>0</v>
      </c>
      <c r="I33" s="1">
        <f>+'FY97'!I33+'FY96'!I33</f>
        <v>0</v>
      </c>
      <c r="J33" s="1">
        <f>+'FY97'!J33+'FY96'!J33</f>
        <v>1271644</v>
      </c>
      <c r="K33" s="1">
        <f>+'FY97'!K33+'FY96'!K33</f>
        <v>0</v>
      </c>
      <c r="L33" s="1">
        <f>+'FY97'!L33+'FY96'!L33</f>
        <v>0</v>
      </c>
      <c r="M33" s="1">
        <f>+'FY97'!M33+'FY96'!M33</f>
        <v>1134653</v>
      </c>
    </row>
    <row r="34" spans="1:13" ht="12.75">
      <c r="A34" s="2" t="s">
        <v>56</v>
      </c>
      <c r="B34" s="2" t="s">
        <v>57</v>
      </c>
      <c r="C34" s="1">
        <f>+'FY97'!C34+'FY96'!C34</f>
        <v>2593275</v>
      </c>
      <c r="D34" s="1">
        <f>+'FY97'!D34+'FY96'!D34</f>
        <v>0</v>
      </c>
      <c r="E34" s="1">
        <f>+'FY97'!E34+'FY96'!E34</f>
        <v>202840</v>
      </c>
      <c r="F34" s="1">
        <f>+'FY97'!F34+'FY96'!F34</f>
        <v>0</v>
      </c>
      <c r="G34" s="1">
        <f>+'FY97'!G34+'FY96'!G34</f>
        <v>0</v>
      </c>
      <c r="H34" s="1">
        <f>+'FY97'!H34+'FY96'!H34</f>
        <v>0</v>
      </c>
      <c r="I34" s="1">
        <f>+'FY97'!I34+'FY96'!I34</f>
        <v>0</v>
      </c>
      <c r="J34" s="1">
        <f>+'FY97'!J34+'FY96'!J34</f>
        <v>1163279</v>
      </c>
      <c r="K34" s="1">
        <f>+'FY97'!K34+'FY96'!K34</f>
        <v>0</v>
      </c>
      <c r="L34" s="1">
        <f>+'FY97'!L34+'FY96'!L34</f>
        <v>0</v>
      </c>
      <c r="M34" s="1">
        <f>+'FY97'!M34+'FY96'!M34</f>
        <v>1104645</v>
      </c>
    </row>
    <row r="35" spans="1:13" ht="12.75">
      <c r="A35" s="2" t="s">
        <v>58</v>
      </c>
      <c r="B35" s="2" t="s">
        <v>59</v>
      </c>
      <c r="C35" s="1">
        <f>+'FY97'!C35+'FY96'!C35</f>
        <v>1846113</v>
      </c>
      <c r="D35" s="1">
        <f>+'FY97'!D35+'FY96'!D35</f>
        <v>0</v>
      </c>
      <c r="E35" s="1">
        <f>+'FY97'!E35+'FY96'!E35</f>
        <v>144929</v>
      </c>
      <c r="F35" s="1">
        <f>+'FY97'!F35+'FY96'!F35</f>
        <v>0</v>
      </c>
      <c r="G35" s="1">
        <f>+'FY97'!G35+'FY96'!G35</f>
        <v>0</v>
      </c>
      <c r="H35" s="1">
        <f>+'FY97'!H35+'FY96'!H35</f>
        <v>0</v>
      </c>
      <c r="I35" s="1">
        <f>+'FY97'!I35+'FY96'!I35</f>
        <v>0</v>
      </c>
      <c r="J35" s="1">
        <f>+'FY97'!J35+'FY96'!J35</f>
        <v>486357</v>
      </c>
      <c r="K35" s="1">
        <f>+'FY97'!K35+'FY96'!K35</f>
        <v>0</v>
      </c>
      <c r="L35" s="1">
        <f>+'FY97'!L35+'FY96'!L35</f>
        <v>0</v>
      </c>
      <c r="M35" s="1">
        <f>+'FY97'!M35+'FY96'!M35</f>
        <v>453469</v>
      </c>
    </row>
    <row r="36" spans="1:13" ht="12.75">
      <c r="A36" s="2" t="s">
        <v>60</v>
      </c>
      <c r="B36" s="2" t="s">
        <v>61</v>
      </c>
      <c r="C36" s="1">
        <f>+'FY97'!C36+'FY96'!C36</f>
        <v>1663297</v>
      </c>
      <c r="D36" s="1">
        <f>+'FY97'!D36+'FY96'!D36</f>
        <v>0</v>
      </c>
      <c r="E36" s="1">
        <f>+'FY97'!E36+'FY96'!E36</f>
        <v>58173</v>
      </c>
      <c r="F36" s="1">
        <f>+'FY97'!F36+'FY96'!F36</f>
        <v>36660</v>
      </c>
      <c r="G36" s="1">
        <f>+'FY97'!G36+'FY96'!G36</f>
        <v>0</v>
      </c>
      <c r="H36" s="1">
        <f>+'FY97'!H36+'FY96'!H36</f>
        <v>0</v>
      </c>
      <c r="I36" s="1">
        <f>+'FY97'!I36+'FY96'!I36</f>
        <v>0</v>
      </c>
      <c r="J36" s="1">
        <f>+'FY97'!J36+'FY96'!J36</f>
        <v>839827</v>
      </c>
      <c r="K36" s="1">
        <f>+'FY97'!K36+'FY96'!K36</f>
        <v>0</v>
      </c>
      <c r="L36" s="1">
        <f>+'FY97'!L36+'FY96'!L36</f>
        <v>0</v>
      </c>
      <c r="M36" s="1">
        <f>+'FY97'!M36+'FY96'!M36</f>
        <v>737604</v>
      </c>
    </row>
    <row r="37" spans="1:13" ht="12.75">
      <c r="A37" s="2" t="s">
        <v>62</v>
      </c>
      <c r="B37" s="2" t="s">
        <v>63</v>
      </c>
      <c r="C37" s="1">
        <f>+'FY97'!C37+'FY96'!C37</f>
        <v>1579466</v>
      </c>
      <c r="D37" s="1">
        <f>+'FY97'!D37+'FY96'!D37</f>
        <v>0</v>
      </c>
      <c r="E37" s="1">
        <f>+'FY97'!E37+'FY96'!E37</f>
        <v>90822</v>
      </c>
      <c r="F37" s="1">
        <f>+'FY97'!F37+'FY96'!F37</f>
        <v>1500</v>
      </c>
      <c r="G37" s="1">
        <f>+'FY97'!G37+'FY96'!G37</f>
        <v>0</v>
      </c>
      <c r="H37" s="1">
        <f>+'FY97'!H37+'FY96'!H37</f>
        <v>0</v>
      </c>
      <c r="I37" s="1">
        <f>+'FY97'!I37+'FY96'!I37</f>
        <v>0</v>
      </c>
      <c r="J37" s="1">
        <f>+'FY97'!J37+'FY96'!J37</f>
        <v>1004821</v>
      </c>
      <c r="K37" s="1">
        <f>+'FY97'!K37+'FY96'!K37</f>
        <v>0</v>
      </c>
      <c r="L37" s="1">
        <f>+'FY97'!L37+'FY96'!L37</f>
        <v>0</v>
      </c>
      <c r="M37" s="1">
        <f>+'FY97'!M37+'FY96'!M37</f>
        <v>831097</v>
      </c>
    </row>
    <row r="38" spans="1:13" ht="12.75">
      <c r="A38" s="2" t="s">
        <v>64</v>
      </c>
      <c r="B38" s="2" t="s">
        <v>65</v>
      </c>
      <c r="C38" s="1">
        <f>+'FY97'!C38+'FY96'!C38</f>
        <v>0</v>
      </c>
      <c r="D38" s="1">
        <f>+'FY97'!D38+'FY96'!D38</f>
        <v>0</v>
      </c>
      <c r="E38" s="1">
        <f>+'FY97'!E38+'FY96'!E38</f>
        <v>0</v>
      </c>
      <c r="F38" s="1">
        <f>+'FY97'!F38+'FY96'!F38</f>
        <v>0</v>
      </c>
      <c r="G38" s="1">
        <f>+'FY97'!G38+'FY96'!G38</f>
        <v>0</v>
      </c>
      <c r="H38" s="1">
        <f>+'FY97'!H38+'FY96'!H38</f>
        <v>0</v>
      </c>
      <c r="I38" s="1">
        <f>+'FY97'!I38+'FY96'!I38</f>
        <v>0</v>
      </c>
      <c r="J38" s="1">
        <f>+'FY97'!J38+'FY96'!J38</f>
        <v>609670</v>
      </c>
      <c r="K38" s="1">
        <f>+'FY97'!K38+'FY96'!K38</f>
        <v>0</v>
      </c>
      <c r="L38" s="1">
        <f>+'FY97'!L38+'FY96'!L38</f>
        <v>0</v>
      </c>
      <c r="M38" s="1">
        <f>+'FY97'!M38+'FY96'!M38</f>
        <v>569178</v>
      </c>
    </row>
    <row r="39" spans="1:13" ht="12.75">
      <c r="A39" s="2" t="s">
        <v>66</v>
      </c>
      <c r="B39" s="2" t="s">
        <v>23</v>
      </c>
      <c r="C39" s="1">
        <f>+'FY97'!C39+'FY96'!C39</f>
        <v>3293741</v>
      </c>
      <c r="D39" s="1">
        <f>+'FY97'!D39+'FY96'!D39</f>
        <v>0</v>
      </c>
      <c r="E39" s="1">
        <f>+'FY97'!E39+'FY96'!E39</f>
        <v>632344</v>
      </c>
      <c r="F39" s="1">
        <f>+'FY97'!F39+'FY96'!F39</f>
        <v>210</v>
      </c>
      <c r="G39" s="1">
        <f>+'FY97'!G39+'FY96'!G39</f>
        <v>0</v>
      </c>
      <c r="H39" s="1">
        <f>+'FY97'!H39+'FY96'!H39</f>
        <v>0</v>
      </c>
      <c r="I39" s="1">
        <f>+'FY97'!I39+'FY96'!I39</f>
        <v>0</v>
      </c>
      <c r="J39" s="1">
        <f>+'FY97'!J39+'FY96'!J39</f>
        <v>0</v>
      </c>
      <c r="K39" s="1">
        <f>+'FY97'!K39+'FY96'!K39</f>
        <v>0</v>
      </c>
      <c r="L39" s="1">
        <f>+'FY97'!L39+'FY96'!L39</f>
        <v>0</v>
      </c>
      <c r="M39" s="1">
        <f>+'FY97'!M39+'FY96'!M39</f>
        <v>0</v>
      </c>
    </row>
    <row r="40" spans="1:13" ht="12.75">
      <c r="A40" s="2" t="s">
        <v>67</v>
      </c>
      <c r="B40" s="2" t="s">
        <v>68</v>
      </c>
      <c r="C40" s="1">
        <f>+'FY97'!C40+'FY96'!C40</f>
        <v>6708589</v>
      </c>
      <c r="D40" s="1">
        <f>+'FY97'!D40+'FY96'!D40</f>
        <v>0</v>
      </c>
      <c r="E40" s="1">
        <f>+'FY97'!E40+'FY96'!E40</f>
        <v>332615</v>
      </c>
      <c r="F40" s="1">
        <f>+'FY97'!F40+'FY96'!F40</f>
        <v>500</v>
      </c>
      <c r="G40" s="1">
        <f>+'FY97'!G40+'FY96'!G40</f>
        <v>0</v>
      </c>
      <c r="H40" s="1">
        <f>+'FY97'!H40+'FY96'!H40</f>
        <v>0</v>
      </c>
      <c r="I40" s="1">
        <f>+'FY97'!I40+'FY96'!I40</f>
        <v>0</v>
      </c>
      <c r="J40" s="1">
        <f>+'FY97'!J40+'FY96'!J40</f>
        <v>1174694</v>
      </c>
      <c r="K40" s="1">
        <f>+'FY97'!K40+'FY96'!K40</f>
        <v>0</v>
      </c>
      <c r="L40" s="1">
        <f>+'FY97'!L40+'FY96'!L40</f>
        <v>428305</v>
      </c>
      <c r="M40" s="1">
        <f>+'FY97'!M40+'FY96'!M40</f>
        <v>764814</v>
      </c>
    </row>
    <row r="41" spans="1:13" ht="12.75">
      <c r="A41" s="2" t="s">
        <v>69</v>
      </c>
      <c r="B41" s="2" t="s">
        <v>70</v>
      </c>
      <c r="C41" s="1">
        <f>+'FY97'!C41+'FY96'!C41</f>
        <v>0</v>
      </c>
      <c r="D41" s="1">
        <f>+'FY97'!D41+'FY96'!D41</f>
        <v>0</v>
      </c>
      <c r="E41" s="1">
        <f>+'FY97'!E41+'FY96'!E41</f>
        <v>0</v>
      </c>
      <c r="F41" s="1">
        <f>+'FY97'!F41+'FY96'!F41</f>
        <v>0</v>
      </c>
      <c r="G41" s="1">
        <f>+'FY97'!G41+'FY96'!G41</f>
        <v>0</v>
      </c>
      <c r="H41" s="1">
        <f>+'FY97'!H41+'FY96'!H41</f>
        <v>0</v>
      </c>
      <c r="I41" s="1">
        <f>+'FY97'!I41+'FY96'!I41</f>
        <v>0</v>
      </c>
      <c r="J41" s="1">
        <f>+'FY97'!J41+'FY96'!J41</f>
        <v>7648616</v>
      </c>
      <c r="K41" s="1">
        <f>+'FY97'!K41+'FY96'!K41</f>
        <v>3255613</v>
      </c>
      <c r="L41" s="1">
        <f>+'FY97'!L41+'FY96'!L41</f>
        <v>811458</v>
      </c>
      <c r="M41" s="1">
        <f>+'FY97'!M41+'FY96'!M41</f>
        <v>964573</v>
      </c>
    </row>
    <row r="42" spans="1:13" ht="12.75">
      <c r="A42" s="2" t="s">
        <v>235</v>
      </c>
      <c r="B42" s="2" t="s">
        <v>236</v>
      </c>
      <c r="C42" s="1">
        <f>+'FY97'!C42+'FY96'!C42</f>
        <v>0</v>
      </c>
      <c r="D42" s="1">
        <f>+'FY97'!D42+'FY96'!D42</f>
        <v>0</v>
      </c>
      <c r="E42" s="1">
        <f>+'FY97'!E42+'FY96'!E42</f>
        <v>0</v>
      </c>
      <c r="F42" s="1">
        <f>+'FY97'!F42+'FY96'!F42</f>
        <v>0</v>
      </c>
      <c r="G42" s="1">
        <f>+'FY97'!G42+'FY96'!G42</f>
        <v>0</v>
      </c>
      <c r="H42" s="1">
        <f>+'FY97'!H42+'FY96'!H42</f>
        <v>0</v>
      </c>
      <c r="I42" s="1">
        <f>+'FY97'!I42+'FY96'!I42</f>
        <v>0</v>
      </c>
      <c r="J42" s="1">
        <f>+'FY97'!J42+'FY96'!J42</f>
        <v>0</v>
      </c>
      <c r="K42" s="1">
        <f>+'FY97'!K42+'FY96'!K42</f>
        <v>0</v>
      </c>
      <c r="L42" s="1">
        <f>+'FY97'!L42+'FY96'!L42</f>
        <v>712300</v>
      </c>
      <c r="M42" s="1">
        <f>+'FY97'!M42+'FY96'!M42</f>
        <v>0</v>
      </c>
    </row>
    <row r="43" spans="1:13" ht="12.75">
      <c r="A43" s="2" t="s">
        <v>71</v>
      </c>
      <c r="B43" s="2" t="s">
        <v>72</v>
      </c>
      <c r="C43" s="1">
        <f>+'FY97'!C43+'FY96'!C43</f>
        <v>314792</v>
      </c>
      <c r="D43" s="1">
        <f>+'FY97'!D43+'FY96'!D43</f>
        <v>0</v>
      </c>
      <c r="E43" s="1">
        <f>+'FY97'!E43+'FY96'!E43</f>
        <v>21356</v>
      </c>
      <c r="F43" s="1">
        <f>+'FY97'!F43+'FY96'!F43</f>
        <v>0</v>
      </c>
      <c r="G43" s="1">
        <f>+'FY97'!G43+'FY96'!G43</f>
        <v>0</v>
      </c>
      <c r="H43" s="1">
        <f>+'FY97'!H43+'FY96'!H43</f>
        <v>0</v>
      </c>
      <c r="I43" s="1">
        <f>+'FY97'!I43+'FY96'!I43</f>
        <v>0</v>
      </c>
      <c r="J43" s="1">
        <f>+'FY97'!J43+'FY96'!J43</f>
        <v>1920644</v>
      </c>
      <c r="K43" s="1">
        <f>+'FY97'!K43+'FY96'!K43</f>
        <v>0</v>
      </c>
      <c r="L43" s="1">
        <f>+'FY97'!L43+'FY96'!L43</f>
        <v>1708145</v>
      </c>
      <c r="M43" s="1">
        <f>+'FY97'!M43+'FY96'!M43</f>
        <v>1523504</v>
      </c>
    </row>
    <row r="44" spans="1:13" ht="12.75">
      <c r="A44" s="2" t="s">
        <v>73</v>
      </c>
      <c r="B44" s="2" t="s">
        <v>74</v>
      </c>
      <c r="C44" s="1">
        <f>+'FY97'!C44+'FY96'!C44</f>
        <v>4511176</v>
      </c>
      <c r="D44" s="1">
        <f>+'FY97'!D44+'FY96'!D44</f>
        <v>0</v>
      </c>
      <c r="E44" s="1">
        <f>+'FY97'!E44+'FY96'!E44</f>
        <v>196932</v>
      </c>
      <c r="F44" s="1">
        <f>+'FY97'!F44+'FY96'!F44</f>
        <v>1575</v>
      </c>
      <c r="G44" s="1">
        <f>+'FY97'!G44+'FY96'!G44</f>
        <v>0</v>
      </c>
      <c r="H44" s="1">
        <f>+'FY97'!H44+'FY96'!H44</f>
        <v>0</v>
      </c>
      <c r="I44" s="1">
        <f>+'FY97'!I44+'FY96'!I44</f>
        <v>0</v>
      </c>
      <c r="J44" s="1">
        <f>+'FY97'!J44+'FY96'!J44</f>
        <v>514583</v>
      </c>
      <c r="K44" s="1">
        <f>+'FY97'!K44+'FY96'!K44</f>
        <v>24585</v>
      </c>
      <c r="L44" s="1">
        <f>+'FY97'!L44+'FY96'!L44</f>
        <v>350546</v>
      </c>
      <c r="M44" s="1">
        <f>+'FY97'!M44+'FY96'!M44</f>
        <v>266641</v>
      </c>
    </row>
    <row r="45" spans="1:13" ht="12.75">
      <c r="A45" s="2" t="s">
        <v>75</v>
      </c>
      <c r="B45" s="2" t="s">
        <v>76</v>
      </c>
      <c r="C45" s="1">
        <f>+'FY97'!C45+'FY96'!C45</f>
        <v>5058443</v>
      </c>
      <c r="D45" s="1">
        <f>+'FY97'!D45+'FY96'!D45</f>
        <v>0</v>
      </c>
      <c r="E45" s="1">
        <f>+'FY97'!E45+'FY96'!E45</f>
        <v>206246</v>
      </c>
      <c r="F45" s="1">
        <f>+'FY97'!F45+'FY96'!F45</f>
        <v>500</v>
      </c>
      <c r="G45" s="1">
        <f>+'FY97'!G45+'FY96'!G45</f>
        <v>0</v>
      </c>
      <c r="H45" s="1">
        <f>+'FY97'!H45+'FY96'!H45</f>
        <v>0</v>
      </c>
      <c r="I45" s="1">
        <f>+'FY97'!I45+'FY96'!I45</f>
        <v>0</v>
      </c>
      <c r="J45" s="1">
        <f>+'FY97'!J45+'FY96'!J45</f>
        <v>1075948</v>
      </c>
      <c r="K45" s="1">
        <f>+'FY97'!K45+'FY96'!K45</f>
        <v>0</v>
      </c>
      <c r="L45" s="1">
        <f>+'FY97'!L45+'FY96'!L45</f>
        <v>599437</v>
      </c>
      <c r="M45" s="1">
        <f>+'FY97'!M45+'FY96'!M45</f>
        <v>990368</v>
      </c>
    </row>
    <row r="46" spans="1:13" ht="12.75">
      <c r="A46" s="2" t="s">
        <v>77</v>
      </c>
      <c r="B46" s="2" t="s">
        <v>78</v>
      </c>
      <c r="C46" s="1">
        <f>+'FY97'!C46+'FY96'!C46</f>
        <v>1457018</v>
      </c>
      <c r="D46" s="1">
        <f>+'FY97'!D46+'FY96'!D46</f>
        <v>0</v>
      </c>
      <c r="E46" s="1">
        <f>+'FY97'!E46+'FY96'!E46</f>
        <v>183399</v>
      </c>
      <c r="F46" s="1">
        <f>+'FY97'!F46+'FY96'!F46</f>
        <v>0</v>
      </c>
      <c r="G46" s="1">
        <f>+'FY97'!G46+'FY96'!G46</f>
        <v>0</v>
      </c>
      <c r="H46" s="1">
        <f>+'FY97'!H46+'FY96'!H46</f>
        <v>0</v>
      </c>
      <c r="I46" s="1">
        <f>+'FY97'!I46+'FY96'!I46</f>
        <v>0</v>
      </c>
      <c r="J46" s="1">
        <f>+'FY97'!J46+'FY96'!J46</f>
        <v>0</v>
      </c>
      <c r="K46" s="1">
        <f>+'FY97'!K46+'FY96'!K46</f>
        <v>0</v>
      </c>
      <c r="L46" s="1">
        <f>+'FY97'!L46+'FY96'!L46</f>
        <v>0</v>
      </c>
      <c r="M46" s="1">
        <f>+'FY97'!M46+'FY96'!M46</f>
        <v>0</v>
      </c>
    </row>
    <row r="47" spans="1:13" ht="12.75">
      <c r="A47" s="2" t="s">
        <v>79</v>
      </c>
      <c r="B47" s="2" t="s">
        <v>80</v>
      </c>
      <c r="C47" s="1">
        <f>+'FY97'!C47+'FY96'!C47</f>
        <v>0</v>
      </c>
      <c r="D47" s="1">
        <f>+'FY97'!D47+'FY96'!D47</f>
        <v>0</v>
      </c>
      <c r="E47" s="1">
        <f>+'FY97'!E47+'FY96'!E47</f>
        <v>0</v>
      </c>
      <c r="F47" s="1">
        <f>+'FY97'!F47+'FY96'!F47</f>
        <v>0</v>
      </c>
      <c r="G47" s="1">
        <f>+'FY97'!G47+'FY96'!G47</f>
        <v>0</v>
      </c>
      <c r="H47" s="1">
        <f>+'FY97'!H47+'FY96'!H47</f>
        <v>0</v>
      </c>
      <c r="I47" s="1">
        <f>+'FY97'!I47+'FY96'!I47</f>
        <v>0</v>
      </c>
      <c r="J47" s="1">
        <f>+'FY97'!J47+'FY96'!J47</f>
        <v>686932</v>
      </c>
      <c r="K47" s="1">
        <f>+'FY97'!K47+'FY96'!K47</f>
        <v>0</v>
      </c>
      <c r="L47" s="1">
        <f>+'FY97'!L47+'FY96'!L47</f>
        <v>0</v>
      </c>
      <c r="M47" s="1">
        <f>+'FY97'!M47+'FY96'!M47</f>
        <v>522935</v>
      </c>
    </row>
    <row r="48" spans="1:13" ht="12.75">
      <c r="A48" s="2" t="s">
        <v>81</v>
      </c>
      <c r="B48" s="2" t="s">
        <v>82</v>
      </c>
      <c r="C48" s="1">
        <f>+'FY97'!C48+'FY96'!C48</f>
        <v>0</v>
      </c>
      <c r="D48" s="1">
        <f>+'FY97'!D48+'FY96'!D48</f>
        <v>0</v>
      </c>
      <c r="E48" s="1">
        <f>+'FY97'!E48+'FY96'!E48</f>
        <v>0</v>
      </c>
      <c r="F48" s="1">
        <f>+'FY97'!F48+'FY96'!F48</f>
        <v>0</v>
      </c>
      <c r="G48" s="1">
        <f>+'FY97'!G48+'FY96'!G48</f>
        <v>0</v>
      </c>
      <c r="H48" s="1">
        <f>+'FY97'!H48+'FY96'!H48</f>
        <v>0</v>
      </c>
      <c r="I48" s="1">
        <f>+'FY97'!I48+'FY96'!I48</f>
        <v>0</v>
      </c>
      <c r="J48" s="1">
        <f>+'FY97'!J48+'FY96'!J48</f>
        <v>1791289</v>
      </c>
      <c r="K48" s="1">
        <f>+'FY97'!K48+'FY96'!K48</f>
        <v>0</v>
      </c>
      <c r="L48" s="1">
        <f>+'FY97'!L48+'FY96'!L48</f>
        <v>0</v>
      </c>
      <c r="M48" s="1">
        <f>+'FY97'!M48+'FY96'!M48</f>
        <v>1605006</v>
      </c>
    </row>
    <row r="49" spans="1:13" ht="12.75">
      <c r="A49" s="2" t="s">
        <v>83</v>
      </c>
      <c r="B49" s="2" t="s">
        <v>84</v>
      </c>
      <c r="C49" s="1">
        <f>+'FY97'!C49+'FY96'!C49</f>
        <v>3172081</v>
      </c>
      <c r="D49" s="1">
        <f>+'FY97'!D49+'FY96'!D49</f>
        <v>0</v>
      </c>
      <c r="E49" s="1">
        <f>+'FY97'!E49+'FY96'!E49</f>
        <v>134522</v>
      </c>
      <c r="F49" s="1">
        <f>+'FY97'!F49+'FY96'!F49</f>
        <v>0</v>
      </c>
      <c r="G49" s="1">
        <f>+'FY97'!G49+'FY96'!G49</f>
        <v>0</v>
      </c>
      <c r="H49" s="1">
        <f>+'FY97'!H49+'FY96'!H49</f>
        <v>0</v>
      </c>
      <c r="I49" s="1">
        <f>+'FY97'!I49+'FY96'!I49</f>
        <v>0</v>
      </c>
      <c r="J49" s="1">
        <f>+'FY97'!J49+'FY96'!J49</f>
        <v>1718258</v>
      </c>
      <c r="K49" s="1">
        <f>+'FY97'!K49+'FY96'!K49</f>
        <v>0</v>
      </c>
      <c r="L49" s="1">
        <f>+'FY97'!L49+'FY96'!L49</f>
        <v>0</v>
      </c>
      <c r="M49" s="1">
        <f>+'FY97'!M49+'FY96'!M49</f>
        <v>1332878</v>
      </c>
    </row>
    <row r="50" spans="1:13" ht="12.75">
      <c r="A50" s="2" t="s">
        <v>85</v>
      </c>
      <c r="B50" s="2" t="s">
        <v>86</v>
      </c>
      <c r="C50" s="1">
        <f>+'FY97'!C50+'FY96'!C50</f>
        <v>0</v>
      </c>
      <c r="D50" s="1">
        <f>+'FY97'!D50+'FY96'!D50</f>
        <v>0</v>
      </c>
      <c r="E50" s="1">
        <f>+'FY97'!E50+'FY96'!E50</f>
        <v>0</v>
      </c>
      <c r="F50" s="1">
        <f>+'FY97'!F50+'FY96'!F50</f>
        <v>0</v>
      </c>
      <c r="G50" s="1">
        <f>+'FY97'!G50+'FY96'!G50</f>
        <v>0</v>
      </c>
      <c r="H50" s="1">
        <f>+'FY97'!H50+'FY96'!H50</f>
        <v>0</v>
      </c>
      <c r="I50" s="1">
        <f>+'FY97'!I50+'FY96'!I50</f>
        <v>0</v>
      </c>
      <c r="J50" s="1">
        <f>+'FY97'!J50+'FY96'!J50</f>
        <v>716110</v>
      </c>
      <c r="K50" s="1">
        <f>+'FY97'!K50+'FY96'!K50</f>
        <v>0</v>
      </c>
      <c r="L50" s="1">
        <f>+'FY97'!L50+'FY96'!L50</f>
        <v>0</v>
      </c>
      <c r="M50" s="1">
        <f>+'FY97'!M50+'FY96'!M50</f>
        <v>660234</v>
      </c>
    </row>
    <row r="51" spans="1:13" ht="12.75">
      <c r="A51" s="2" t="s">
        <v>87</v>
      </c>
      <c r="B51" s="2" t="s">
        <v>88</v>
      </c>
      <c r="C51" s="1">
        <f>+'FY97'!C51+'FY96'!C51</f>
        <v>117613</v>
      </c>
      <c r="D51" s="1">
        <f>+'FY97'!D51+'FY96'!D51</f>
        <v>0</v>
      </c>
      <c r="E51" s="1">
        <f>+'FY97'!E51+'FY96'!E51</f>
        <v>23025</v>
      </c>
      <c r="F51" s="1">
        <f>+'FY97'!F51+'FY96'!F51</f>
        <v>0</v>
      </c>
      <c r="G51" s="1">
        <f>+'FY97'!G51+'FY96'!G51</f>
        <v>0</v>
      </c>
      <c r="H51" s="1">
        <f>+'FY97'!H51+'FY96'!H51</f>
        <v>0</v>
      </c>
      <c r="I51" s="1">
        <f>+'FY97'!I51+'FY96'!I51</f>
        <v>0</v>
      </c>
      <c r="J51" s="1">
        <f>+'FY97'!J51+'FY96'!J51</f>
        <v>786786</v>
      </c>
      <c r="K51" s="1">
        <f>+'FY97'!K51+'FY96'!K51</f>
        <v>0</v>
      </c>
      <c r="L51" s="1">
        <f>+'FY97'!L51+'FY96'!L51</f>
        <v>0</v>
      </c>
      <c r="M51" s="1">
        <f>+'FY97'!M51+'FY96'!M51</f>
        <v>725047</v>
      </c>
    </row>
    <row r="52" spans="1:13" ht="12.75">
      <c r="A52" s="2" t="s">
        <v>89</v>
      </c>
      <c r="B52" s="2" t="s">
        <v>90</v>
      </c>
      <c r="C52" s="1">
        <f>+'FY97'!C52+'FY96'!C52</f>
        <v>45150</v>
      </c>
      <c r="D52" s="1">
        <f>+'FY97'!D52+'FY96'!D52</f>
        <v>0</v>
      </c>
      <c r="E52" s="1">
        <f>+'FY97'!E52+'FY96'!E52</f>
        <v>2000</v>
      </c>
      <c r="F52" s="1">
        <f>+'FY97'!F52+'FY96'!F52</f>
        <v>0</v>
      </c>
      <c r="G52" s="1">
        <f>+'FY97'!G52+'FY96'!G52</f>
        <v>0</v>
      </c>
      <c r="H52" s="1">
        <f>+'FY97'!H52+'FY96'!H52</f>
        <v>0</v>
      </c>
      <c r="I52" s="1">
        <f>+'FY97'!I52+'FY96'!I52</f>
        <v>0</v>
      </c>
      <c r="J52" s="1">
        <f>+'FY97'!J52+'FY96'!J52</f>
        <v>609729</v>
      </c>
      <c r="K52" s="1">
        <f>+'FY97'!K52+'FY96'!K52</f>
        <v>0</v>
      </c>
      <c r="L52" s="1">
        <f>+'FY97'!L52+'FY96'!L52</f>
        <v>0</v>
      </c>
      <c r="M52" s="1">
        <f>+'FY97'!M52+'FY96'!M52</f>
        <v>408521</v>
      </c>
    </row>
    <row r="53" spans="1:13" ht="12.75">
      <c r="A53" s="2" t="s">
        <v>91</v>
      </c>
      <c r="B53" s="2" t="s">
        <v>92</v>
      </c>
      <c r="C53" s="1">
        <f>+'FY97'!C53+'FY96'!C53</f>
        <v>461697</v>
      </c>
      <c r="D53" s="1">
        <f>+'FY97'!D53+'FY96'!D53</f>
        <v>70084</v>
      </c>
      <c r="E53" s="1">
        <f>+'FY97'!E53+'FY96'!E53</f>
        <v>35211</v>
      </c>
      <c r="F53" s="1">
        <f>+'FY97'!F53+'FY96'!F53</f>
        <v>7150</v>
      </c>
      <c r="G53" s="1">
        <f>+'FY97'!G53+'FY96'!G53</f>
        <v>0</v>
      </c>
      <c r="H53" s="1">
        <f>+'FY97'!H53+'FY96'!H53</f>
        <v>0</v>
      </c>
      <c r="I53" s="1">
        <f>+'FY97'!I53+'FY96'!I53</f>
        <v>0</v>
      </c>
      <c r="J53" s="1">
        <f>+'FY97'!J53+'FY96'!J53</f>
        <v>594965</v>
      </c>
      <c r="K53" s="1">
        <f>+'FY97'!K53+'FY96'!K53</f>
        <v>36457</v>
      </c>
      <c r="L53" s="1">
        <f>+'FY97'!L53+'FY96'!L53</f>
        <v>0</v>
      </c>
      <c r="M53" s="1">
        <f>+'FY97'!M53+'FY96'!M53</f>
        <v>601705</v>
      </c>
    </row>
    <row r="54" spans="1:13" ht="12.75">
      <c r="A54" s="2" t="s">
        <v>93</v>
      </c>
      <c r="B54" s="2" t="s">
        <v>94</v>
      </c>
      <c r="C54" s="1">
        <f>+'FY97'!C54+'FY96'!C54</f>
        <v>1577193</v>
      </c>
      <c r="D54" s="1">
        <f>+'FY97'!D54+'FY96'!D54</f>
        <v>196169</v>
      </c>
      <c r="E54" s="1">
        <f>+'FY97'!E54+'FY96'!E54</f>
        <v>124817</v>
      </c>
      <c r="F54" s="1">
        <f>+'FY97'!F54+'FY96'!F54</f>
        <v>0</v>
      </c>
      <c r="G54" s="1">
        <f>+'FY97'!G54+'FY96'!G54</f>
        <v>0</v>
      </c>
      <c r="H54" s="1">
        <f>+'FY97'!H54+'FY96'!H54</f>
        <v>0</v>
      </c>
      <c r="I54" s="1">
        <f>+'FY97'!I54+'FY96'!I54</f>
        <v>0</v>
      </c>
      <c r="J54" s="1">
        <f>+'FY97'!J54+'FY96'!J54</f>
        <v>683889</v>
      </c>
      <c r="K54" s="1">
        <f>+'FY97'!K54+'FY96'!K54</f>
        <v>47711</v>
      </c>
      <c r="L54" s="1">
        <f>+'FY97'!L54+'FY96'!L54</f>
        <v>0</v>
      </c>
      <c r="M54" s="1">
        <f>+'FY97'!M54+'FY96'!M54</f>
        <v>680916</v>
      </c>
    </row>
    <row r="55" spans="1:13" ht="12.75">
      <c r="A55" s="2" t="s">
        <v>95</v>
      </c>
      <c r="B55" s="2" t="s">
        <v>96</v>
      </c>
      <c r="C55" s="1">
        <f>+'FY97'!C55+'FY96'!C55</f>
        <v>4526328</v>
      </c>
      <c r="D55" s="1">
        <f>+'FY97'!D55+'FY96'!D55</f>
        <v>573760</v>
      </c>
      <c r="E55" s="1">
        <f>+'FY97'!E55+'FY96'!E55</f>
        <v>282207</v>
      </c>
      <c r="F55" s="1">
        <f>+'FY97'!F55+'FY96'!F55</f>
        <v>3772</v>
      </c>
      <c r="G55" s="1">
        <f>+'FY97'!G55+'FY96'!G55</f>
        <v>0</v>
      </c>
      <c r="H55" s="1">
        <f>+'FY97'!H55+'FY96'!H55</f>
        <v>0</v>
      </c>
      <c r="I55" s="1">
        <f>+'FY97'!I55+'FY96'!I55</f>
        <v>0</v>
      </c>
      <c r="J55" s="1">
        <f>+'FY97'!J55+'FY96'!J55</f>
        <v>5139550</v>
      </c>
      <c r="K55" s="1">
        <f>+'FY97'!K55+'FY96'!K55</f>
        <v>303103</v>
      </c>
      <c r="L55" s="1">
        <f>+'FY97'!L55+'FY96'!L55</f>
        <v>0</v>
      </c>
      <c r="M55" s="1">
        <f>+'FY97'!M55+'FY96'!M55</f>
        <v>4864611</v>
      </c>
    </row>
    <row r="56" spans="1:13" ht="12.75">
      <c r="A56" s="2" t="s">
        <v>97</v>
      </c>
      <c r="B56" s="2" t="s">
        <v>98</v>
      </c>
      <c r="C56" s="1">
        <f>+'FY97'!C56+'FY96'!C56</f>
        <v>4705554</v>
      </c>
      <c r="D56" s="1">
        <f>+'FY97'!D56+'FY96'!D56</f>
        <v>661053</v>
      </c>
      <c r="E56" s="1">
        <f>+'FY97'!E56+'FY96'!E56</f>
        <v>367663</v>
      </c>
      <c r="F56" s="1">
        <f>+'FY97'!F56+'FY96'!F56</f>
        <v>5644</v>
      </c>
      <c r="G56" s="1">
        <f>+'FY97'!G56+'FY96'!G56</f>
        <v>0</v>
      </c>
      <c r="H56" s="1">
        <f>+'FY97'!H56+'FY96'!H56</f>
        <v>0</v>
      </c>
      <c r="I56" s="1">
        <f>+'FY97'!I56+'FY96'!I56</f>
        <v>0</v>
      </c>
      <c r="J56" s="1">
        <f>+'FY97'!J56+'FY96'!J56</f>
        <v>4571164</v>
      </c>
      <c r="K56" s="1">
        <f>+'FY97'!K56+'FY96'!K56</f>
        <v>305561</v>
      </c>
      <c r="L56" s="1">
        <f>+'FY97'!L56+'FY96'!L56</f>
        <v>0</v>
      </c>
      <c r="M56" s="1">
        <f>+'FY97'!M56+'FY96'!M56</f>
        <v>3409049</v>
      </c>
    </row>
    <row r="57" spans="1:13" ht="12.75">
      <c r="A57" s="2" t="s">
        <v>99</v>
      </c>
      <c r="B57" s="2" t="s">
        <v>100</v>
      </c>
      <c r="C57" s="1">
        <f>+'FY97'!C57+'FY96'!C57</f>
        <v>11501208</v>
      </c>
      <c r="D57" s="1">
        <f>+'FY97'!D57+'FY96'!D57</f>
        <v>1468694</v>
      </c>
      <c r="E57" s="1">
        <f>+'FY97'!E57+'FY96'!E57</f>
        <v>716257</v>
      </c>
      <c r="F57" s="1">
        <f>+'FY97'!F57+'FY96'!F57</f>
        <v>21327</v>
      </c>
      <c r="G57" s="1">
        <f>+'FY97'!G57+'FY96'!G57</f>
        <v>0</v>
      </c>
      <c r="H57" s="1">
        <f>+'FY97'!H57+'FY96'!H57</f>
        <v>0</v>
      </c>
      <c r="I57" s="1">
        <f>+'FY97'!I57+'FY96'!I57</f>
        <v>0</v>
      </c>
      <c r="J57" s="1">
        <f>+'FY97'!J57+'FY96'!J57</f>
        <v>6440511</v>
      </c>
      <c r="K57" s="1">
        <f>+'FY97'!K57+'FY96'!K57</f>
        <v>403214</v>
      </c>
      <c r="L57" s="1">
        <f>+'FY97'!L57+'FY96'!L57</f>
        <v>0</v>
      </c>
      <c r="M57" s="1">
        <f>+'FY97'!M57+'FY96'!M57</f>
        <v>6331539</v>
      </c>
    </row>
    <row r="58" spans="1:13" ht="12.75">
      <c r="A58" s="2" t="s">
        <v>101</v>
      </c>
      <c r="B58" s="2" t="s">
        <v>102</v>
      </c>
      <c r="C58" s="1">
        <f>+'FY97'!C58+'FY96'!C58</f>
        <v>3196153</v>
      </c>
      <c r="D58" s="1">
        <f>+'FY97'!D58+'FY96'!D58</f>
        <v>456512</v>
      </c>
      <c r="E58" s="1">
        <f>+'FY97'!E58+'FY96'!E58</f>
        <v>189467</v>
      </c>
      <c r="F58" s="1">
        <f>+'FY97'!F58+'FY96'!F58</f>
        <v>7532</v>
      </c>
      <c r="G58" s="1">
        <f>+'FY97'!G58+'FY96'!G58</f>
        <v>0</v>
      </c>
      <c r="H58" s="1">
        <f>+'FY97'!H58+'FY96'!H58</f>
        <v>0</v>
      </c>
      <c r="I58" s="1">
        <f>+'FY97'!I58+'FY96'!I58</f>
        <v>0</v>
      </c>
      <c r="J58" s="1">
        <f>+'FY97'!J58+'FY96'!J58</f>
        <v>183369</v>
      </c>
      <c r="K58" s="1">
        <f>+'FY97'!K58+'FY96'!K58</f>
        <v>18457</v>
      </c>
      <c r="L58" s="1">
        <f>+'FY97'!L58+'FY96'!L58</f>
        <v>0</v>
      </c>
      <c r="M58" s="1">
        <f>+'FY97'!M58+'FY96'!M58</f>
        <v>185923</v>
      </c>
    </row>
    <row r="59" spans="1:13" ht="12.75">
      <c r="A59" s="2" t="s">
        <v>103</v>
      </c>
      <c r="B59" s="2" t="s">
        <v>104</v>
      </c>
      <c r="C59" s="1">
        <f>+'FY97'!C59+'FY96'!C59</f>
        <v>1305982</v>
      </c>
      <c r="D59" s="1">
        <f>+'FY97'!D59+'FY96'!D59</f>
        <v>184336</v>
      </c>
      <c r="E59" s="1">
        <f>+'FY97'!E59+'FY96'!E59</f>
        <v>108960</v>
      </c>
      <c r="F59" s="1">
        <f>+'FY97'!F59+'FY96'!F59</f>
        <v>7986</v>
      </c>
      <c r="G59" s="1">
        <f>+'FY97'!G59+'FY96'!G59</f>
        <v>0</v>
      </c>
      <c r="H59" s="1">
        <f>+'FY97'!H59+'FY96'!H59</f>
        <v>0</v>
      </c>
      <c r="I59" s="1">
        <f>+'FY97'!I59+'FY96'!I59</f>
        <v>0</v>
      </c>
      <c r="J59" s="1">
        <f>+'FY97'!J59+'FY96'!J59</f>
        <v>2170995</v>
      </c>
      <c r="K59" s="1">
        <f>+'FY97'!K59+'FY96'!K59</f>
        <v>123260</v>
      </c>
      <c r="L59" s="1">
        <f>+'FY97'!L59+'FY96'!L59</f>
        <v>0</v>
      </c>
      <c r="M59" s="1">
        <f>+'FY97'!M59+'FY96'!M59</f>
        <v>2100784</v>
      </c>
    </row>
    <row r="60" spans="1:13" ht="12.75">
      <c r="A60" s="2" t="s">
        <v>105</v>
      </c>
      <c r="B60" s="2" t="s">
        <v>106</v>
      </c>
      <c r="C60" s="1">
        <f>+'FY97'!C60+'FY96'!C60</f>
        <v>6618509</v>
      </c>
      <c r="D60" s="1">
        <f>+'FY97'!D60+'FY96'!D60</f>
        <v>851432</v>
      </c>
      <c r="E60" s="1">
        <f>+'FY97'!E60+'FY96'!E60</f>
        <v>501032</v>
      </c>
      <c r="F60" s="1">
        <f>+'FY97'!F60+'FY96'!F60</f>
        <v>3042</v>
      </c>
      <c r="G60" s="1">
        <f>+'FY97'!G60+'FY96'!G60</f>
        <v>0</v>
      </c>
      <c r="H60" s="1">
        <f>+'FY97'!H60+'FY96'!H60</f>
        <v>0</v>
      </c>
      <c r="I60" s="1">
        <f>+'FY97'!I60+'FY96'!I60</f>
        <v>0</v>
      </c>
      <c r="J60" s="1">
        <f>+'FY97'!J60+'FY96'!J60</f>
        <v>3633246</v>
      </c>
      <c r="K60" s="1">
        <f>+'FY97'!K60+'FY96'!K60</f>
        <v>237620</v>
      </c>
      <c r="L60" s="1">
        <f>+'FY97'!L60+'FY96'!L60</f>
        <v>0</v>
      </c>
      <c r="M60" s="1">
        <f>+'FY97'!M60+'FY96'!M60</f>
        <v>3719354</v>
      </c>
    </row>
    <row r="61" spans="1:13" ht="12.75">
      <c r="A61" s="2" t="s">
        <v>107</v>
      </c>
      <c r="B61" s="2" t="s">
        <v>108</v>
      </c>
      <c r="C61" s="1">
        <f>+'FY97'!C61+'FY96'!C61</f>
        <v>427241</v>
      </c>
      <c r="D61" s="1">
        <f>+'FY97'!D61+'FY96'!D61</f>
        <v>53250</v>
      </c>
      <c r="E61" s="1">
        <f>+'FY97'!E61+'FY96'!E61</f>
        <v>26200</v>
      </c>
      <c r="F61" s="1">
        <f>+'FY97'!F61+'FY96'!F61</f>
        <v>0</v>
      </c>
      <c r="G61" s="1">
        <f>+'FY97'!G61+'FY96'!G61</f>
        <v>0</v>
      </c>
      <c r="H61" s="1">
        <f>+'FY97'!H61+'FY96'!H61</f>
        <v>0</v>
      </c>
      <c r="I61" s="1">
        <f>+'FY97'!I61+'FY96'!I61</f>
        <v>0</v>
      </c>
      <c r="J61" s="1">
        <f>+'FY97'!J61+'FY96'!J61</f>
        <v>544379</v>
      </c>
      <c r="K61" s="1">
        <f>+'FY97'!K61+'FY96'!K61</f>
        <v>41458</v>
      </c>
      <c r="L61" s="1">
        <f>+'FY97'!L61+'FY96'!L61</f>
        <v>0</v>
      </c>
      <c r="M61" s="1">
        <f>+'FY97'!M61+'FY96'!M61</f>
        <v>518848</v>
      </c>
    </row>
    <row r="62" spans="1:13" ht="12.75">
      <c r="A62" s="2" t="s">
        <v>109</v>
      </c>
      <c r="B62" s="2" t="s">
        <v>110</v>
      </c>
      <c r="C62" s="1">
        <f>+'FY97'!C62+'FY96'!C62</f>
        <v>487130</v>
      </c>
      <c r="D62" s="1">
        <f>+'FY97'!D62+'FY96'!D62</f>
        <v>64502</v>
      </c>
      <c r="E62" s="1">
        <f>+'FY97'!E62+'FY96'!E62</f>
        <v>68339</v>
      </c>
      <c r="F62" s="1">
        <f>+'FY97'!F62+'FY96'!F62</f>
        <v>9609</v>
      </c>
      <c r="G62" s="1">
        <f>+'FY97'!G62+'FY96'!G62</f>
        <v>0</v>
      </c>
      <c r="H62" s="1">
        <f>+'FY97'!H62+'FY96'!H62</f>
        <v>0</v>
      </c>
      <c r="I62" s="1">
        <f>+'FY97'!I62+'FY96'!I62</f>
        <v>0</v>
      </c>
      <c r="J62" s="1">
        <f>+'FY97'!J62+'FY96'!J62</f>
        <v>4105113</v>
      </c>
      <c r="K62" s="1">
        <f>+'FY97'!K62+'FY96'!K62</f>
        <v>232441</v>
      </c>
      <c r="L62" s="1">
        <f>+'FY97'!L62+'FY96'!L62</f>
        <v>0</v>
      </c>
      <c r="M62" s="1">
        <f>+'FY97'!M62+'FY96'!M62</f>
        <v>3840279</v>
      </c>
    </row>
    <row r="63" spans="1:13" ht="12.75">
      <c r="A63" s="2" t="s">
        <v>111</v>
      </c>
      <c r="B63" s="2" t="s">
        <v>112</v>
      </c>
      <c r="C63" s="1">
        <f>+'FY97'!C63+'FY96'!C63</f>
        <v>231716</v>
      </c>
      <c r="D63" s="1">
        <f>+'FY97'!D63+'FY96'!D63</f>
        <v>31753</v>
      </c>
      <c r="E63" s="1">
        <f>+'FY97'!E63+'FY96'!E63</f>
        <v>14016</v>
      </c>
      <c r="F63" s="1">
        <f>+'FY97'!F63+'FY96'!F63</f>
        <v>20897</v>
      </c>
      <c r="G63" s="1">
        <f>+'FY97'!G63+'FY96'!G63</f>
        <v>0</v>
      </c>
      <c r="H63" s="1">
        <f>+'FY97'!H63+'FY96'!H63</f>
        <v>0</v>
      </c>
      <c r="I63" s="1">
        <f>+'FY97'!I63+'FY96'!I63</f>
        <v>0</v>
      </c>
      <c r="J63" s="1">
        <f>+'FY97'!J63+'FY96'!J63</f>
        <v>620282</v>
      </c>
      <c r="K63" s="1">
        <f>+'FY97'!K63+'FY96'!K63</f>
        <v>35002</v>
      </c>
      <c r="L63" s="1">
        <f>+'FY97'!L63+'FY96'!L63</f>
        <v>0</v>
      </c>
      <c r="M63" s="1">
        <f>+'FY97'!M63+'FY96'!M63</f>
        <v>646279</v>
      </c>
    </row>
    <row r="64" spans="1:13" ht="12.75">
      <c r="A64" s="2" t="s">
        <v>113</v>
      </c>
      <c r="B64" s="2" t="s">
        <v>29</v>
      </c>
      <c r="C64" s="1">
        <f>+'FY97'!C64+'FY96'!C64</f>
        <v>247071</v>
      </c>
      <c r="D64" s="1">
        <f>+'FY97'!D64+'FY96'!D64</f>
        <v>0</v>
      </c>
      <c r="E64" s="1">
        <f>+'FY97'!E64+'FY96'!E64</f>
        <v>174057</v>
      </c>
      <c r="F64" s="1">
        <f>+'FY97'!F64+'FY96'!F64</f>
        <v>2525</v>
      </c>
      <c r="G64" s="1">
        <f>+'FY97'!G64+'FY96'!G64</f>
        <v>0</v>
      </c>
      <c r="H64" s="1">
        <f>+'FY97'!H64+'FY96'!H64</f>
        <v>0</v>
      </c>
      <c r="I64" s="1">
        <f>+'FY97'!I64+'FY96'!I64</f>
        <v>0</v>
      </c>
      <c r="J64" s="1">
        <f>+'FY97'!J64+'FY96'!J64</f>
        <v>0</v>
      </c>
      <c r="K64" s="1">
        <f>+'FY97'!K64+'FY96'!K64</f>
        <v>0</v>
      </c>
      <c r="L64" s="1">
        <f>+'FY97'!L64+'FY96'!L64</f>
        <v>0</v>
      </c>
      <c r="M64" s="1">
        <f>+'FY97'!M64+'FY96'!M64</f>
        <v>0</v>
      </c>
    </row>
    <row r="65" spans="1:13" ht="12.75">
      <c r="A65" s="2" t="s">
        <v>114</v>
      </c>
      <c r="B65" s="2" t="s">
        <v>115</v>
      </c>
      <c r="C65" s="1">
        <f>+'FY97'!C65+'FY96'!C65</f>
        <v>3698874</v>
      </c>
      <c r="D65" s="1">
        <f>+'FY97'!D65+'FY96'!D65</f>
        <v>297664</v>
      </c>
      <c r="E65" s="1">
        <f>+'FY97'!E65+'FY96'!E65</f>
        <v>210657</v>
      </c>
      <c r="F65" s="1">
        <f>+'FY97'!F65+'FY96'!F65</f>
        <v>3400</v>
      </c>
      <c r="G65" s="1">
        <f>+'FY97'!G65+'FY96'!G65</f>
        <v>0</v>
      </c>
      <c r="H65" s="1">
        <f>+'FY97'!H65+'FY96'!H65</f>
        <v>0</v>
      </c>
      <c r="I65" s="1">
        <f>+'FY97'!I65+'FY96'!I65</f>
        <v>0</v>
      </c>
      <c r="J65" s="1">
        <f>+'FY97'!J65+'FY96'!J65</f>
        <v>2021378</v>
      </c>
      <c r="K65" s="1">
        <f>+'FY97'!K65+'FY96'!K65</f>
        <v>150854</v>
      </c>
      <c r="L65" s="1">
        <f>+'FY97'!L65+'FY96'!L65</f>
        <v>0</v>
      </c>
      <c r="M65" s="1">
        <f>+'FY97'!M65+'FY96'!M65</f>
        <v>1295182</v>
      </c>
    </row>
    <row r="66" spans="1:13" ht="12.75">
      <c r="A66" s="2" t="s">
        <v>116</v>
      </c>
      <c r="B66" s="2" t="s">
        <v>117</v>
      </c>
      <c r="C66" s="1">
        <f>+'FY97'!C66+'FY96'!C66</f>
        <v>4338937</v>
      </c>
      <c r="D66" s="1">
        <f>+'FY97'!D66+'FY96'!D66</f>
        <v>381748</v>
      </c>
      <c r="E66" s="1">
        <f>+'FY97'!E66+'FY96'!E66</f>
        <v>332946</v>
      </c>
      <c r="F66" s="1">
        <f>+'FY97'!F66+'FY96'!F66</f>
        <v>5250</v>
      </c>
      <c r="G66" s="1">
        <f>+'FY97'!G66+'FY96'!G66</f>
        <v>0</v>
      </c>
      <c r="H66" s="1">
        <f>+'FY97'!H66+'FY96'!H66</f>
        <v>0</v>
      </c>
      <c r="I66" s="1">
        <f>+'FY97'!I66+'FY96'!I66</f>
        <v>0</v>
      </c>
      <c r="J66" s="1">
        <f>+'FY97'!J66+'FY96'!J66</f>
        <v>1638567</v>
      </c>
      <c r="K66" s="1">
        <f>+'FY97'!K66+'FY96'!K66</f>
        <v>92625</v>
      </c>
      <c r="L66" s="1">
        <f>+'FY97'!L66+'FY96'!L66</f>
        <v>0</v>
      </c>
      <c r="M66" s="1">
        <f>+'FY97'!M66+'FY96'!M66</f>
        <v>1569105</v>
      </c>
    </row>
    <row r="67" spans="1:13" ht="12.75">
      <c r="A67" s="2" t="s">
        <v>118</v>
      </c>
      <c r="B67" s="2" t="s">
        <v>119</v>
      </c>
      <c r="C67" s="1">
        <f>+'FY97'!C67+'FY96'!C67</f>
        <v>363936</v>
      </c>
      <c r="D67" s="1">
        <f>+'FY97'!D67+'FY96'!D67</f>
        <v>0</v>
      </c>
      <c r="E67" s="1">
        <f>+'FY97'!E67+'FY96'!E67</f>
        <v>128528</v>
      </c>
      <c r="F67" s="1">
        <f>+'FY97'!F67+'FY96'!F67</f>
        <v>16752</v>
      </c>
      <c r="G67" s="1">
        <f>+'FY97'!G67+'FY96'!G67</f>
        <v>0</v>
      </c>
      <c r="H67" s="1">
        <f>+'FY97'!H67+'FY96'!H67</f>
        <v>0</v>
      </c>
      <c r="I67" s="1">
        <f>+'FY97'!I67+'FY96'!I67</f>
        <v>0</v>
      </c>
      <c r="J67" s="1">
        <f>+'FY97'!J67+'FY96'!J67</f>
        <v>194154</v>
      </c>
      <c r="K67" s="1">
        <f>+'FY97'!K67+'FY96'!K67</f>
        <v>0</v>
      </c>
      <c r="L67" s="1">
        <f>+'FY97'!L67+'FY96'!L67</f>
        <v>0</v>
      </c>
      <c r="M67" s="1">
        <f>+'FY97'!M67+'FY96'!M67</f>
        <v>188847</v>
      </c>
    </row>
    <row r="68" spans="1:13" ht="12.75">
      <c r="A68" s="2" t="s">
        <v>120</v>
      </c>
      <c r="B68" s="2" t="s">
        <v>121</v>
      </c>
      <c r="C68" s="1">
        <f>+'FY97'!C68+'FY96'!C68</f>
        <v>724161</v>
      </c>
      <c r="D68" s="1">
        <f>+'FY97'!D68+'FY96'!D68</f>
        <v>65331</v>
      </c>
      <c r="E68" s="1">
        <f>+'FY97'!E68+'FY96'!E68</f>
        <v>24573</v>
      </c>
      <c r="F68" s="1">
        <f>+'FY97'!F68+'FY96'!F68</f>
        <v>1775</v>
      </c>
      <c r="G68" s="1">
        <f>+'FY97'!G68+'FY96'!G68</f>
        <v>0</v>
      </c>
      <c r="H68" s="1">
        <f>+'FY97'!H68+'FY96'!H68</f>
        <v>0</v>
      </c>
      <c r="I68" s="1">
        <f>+'FY97'!I68+'FY96'!I68</f>
        <v>0</v>
      </c>
      <c r="J68" s="1">
        <f>+'FY97'!J68+'FY96'!J68</f>
        <v>373140</v>
      </c>
      <c r="K68" s="1">
        <f>+'FY97'!K68+'FY96'!K68</f>
        <v>22731</v>
      </c>
      <c r="L68" s="1">
        <f>+'FY97'!L68+'FY96'!L68</f>
        <v>0</v>
      </c>
      <c r="M68" s="1">
        <f>+'FY97'!M68+'FY96'!M68</f>
        <v>307332</v>
      </c>
    </row>
    <row r="69" spans="1:13" ht="12.75">
      <c r="A69" s="2" t="s">
        <v>122</v>
      </c>
      <c r="B69" s="2" t="s">
        <v>123</v>
      </c>
      <c r="C69" s="1">
        <f>+'FY97'!C69+'FY96'!C69</f>
        <v>3467140</v>
      </c>
      <c r="D69" s="1">
        <f>+'FY97'!D69+'FY96'!D69</f>
        <v>255580</v>
      </c>
      <c r="E69" s="1">
        <f>+'FY97'!E69+'FY96'!E69</f>
        <v>636558</v>
      </c>
      <c r="F69" s="1">
        <f>+'FY97'!F69+'FY96'!F69</f>
        <v>0</v>
      </c>
      <c r="G69" s="1">
        <f>+'FY97'!G69+'FY96'!G69</f>
        <v>0</v>
      </c>
      <c r="H69" s="1">
        <f>+'FY97'!H69+'FY96'!H69</f>
        <v>0</v>
      </c>
      <c r="I69" s="1">
        <f>+'FY97'!I69+'FY96'!I69</f>
        <v>0</v>
      </c>
      <c r="J69" s="1">
        <f>+'FY97'!J69+'FY96'!J69</f>
        <v>3815295</v>
      </c>
      <c r="K69" s="1">
        <f>+'FY97'!K69+'FY96'!K69</f>
        <v>194723</v>
      </c>
      <c r="L69" s="1">
        <f>+'FY97'!L69+'FY96'!L69</f>
        <v>0</v>
      </c>
      <c r="M69" s="1">
        <f>+'FY97'!M69+'FY96'!M69</f>
        <v>3080277</v>
      </c>
    </row>
    <row r="70" spans="1:13" ht="12.75">
      <c r="A70" s="2" t="s">
        <v>124</v>
      </c>
      <c r="B70" s="2" t="s">
        <v>125</v>
      </c>
      <c r="C70" s="1">
        <f>+'FY97'!C70+'FY96'!C70</f>
        <v>768496</v>
      </c>
      <c r="D70" s="1">
        <f>+'FY97'!D70+'FY96'!D70</f>
        <v>0</v>
      </c>
      <c r="E70" s="1">
        <f>+'FY97'!E70+'FY96'!E70</f>
        <v>173638</v>
      </c>
      <c r="F70" s="1">
        <f>+'FY97'!F70+'FY96'!F70</f>
        <v>0</v>
      </c>
      <c r="G70" s="1">
        <f>+'FY97'!G70+'FY96'!G70</f>
        <v>0</v>
      </c>
      <c r="H70" s="1">
        <f>+'FY97'!H70+'FY96'!H70</f>
        <v>0</v>
      </c>
      <c r="I70" s="1">
        <f>+'FY97'!I70+'FY96'!I70</f>
        <v>0</v>
      </c>
      <c r="J70" s="1">
        <f>+'FY97'!J70+'FY96'!J70</f>
        <v>1033802</v>
      </c>
      <c r="K70" s="1">
        <f>+'FY97'!K70+'FY96'!K70</f>
        <v>0</v>
      </c>
      <c r="L70" s="1">
        <f>+'FY97'!L70+'FY96'!L70</f>
        <v>0</v>
      </c>
      <c r="M70" s="1">
        <f>+'FY97'!M70+'FY96'!M70</f>
        <v>1016439</v>
      </c>
    </row>
    <row r="71" spans="1:13" ht="12.75">
      <c r="A71" s="2" t="s">
        <v>126</v>
      </c>
      <c r="B71" s="2" t="s">
        <v>127</v>
      </c>
      <c r="C71" s="1">
        <f>+'FY97'!C71+'FY96'!C71</f>
        <v>582049</v>
      </c>
      <c r="D71" s="1">
        <f>+'FY97'!D71+'FY96'!D71</f>
        <v>0</v>
      </c>
      <c r="E71" s="1">
        <f>+'FY97'!E71+'FY96'!E71</f>
        <v>30883</v>
      </c>
      <c r="F71" s="1">
        <f>+'FY97'!F71+'FY96'!F71</f>
        <v>0</v>
      </c>
      <c r="G71" s="1">
        <f>+'FY97'!G71+'FY96'!G71</f>
        <v>0</v>
      </c>
      <c r="H71" s="1">
        <f>+'FY97'!H71+'FY96'!H71</f>
        <v>0</v>
      </c>
      <c r="I71" s="1">
        <f>+'FY97'!I71+'FY96'!I71</f>
        <v>0</v>
      </c>
      <c r="J71" s="1">
        <f>+'FY97'!J71+'FY96'!J71</f>
        <v>654647</v>
      </c>
      <c r="K71" s="1">
        <f>+'FY97'!K71+'FY96'!K71</f>
        <v>0</v>
      </c>
      <c r="L71" s="1">
        <f>+'FY97'!L71+'FY96'!L71</f>
        <v>0</v>
      </c>
      <c r="M71" s="1">
        <f>+'FY97'!M71+'FY96'!M71</f>
        <v>559931</v>
      </c>
    </row>
    <row r="72" spans="1:13" ht="12.75">
      <c r="A72" s="2" t="s">
        <v>128</v>
      </c>
      <c r="B72" s="2" t="s">
        <v>129</v>
      </c>
      <c r="C72" s="1">
        <f>+'FY97'!C72+'FY96'!C72</f>
        <v>1323917</v>
      </c>
      <c r="D72" s="1">
        <f>+'FY97'!D72+'FY96'!D72</f>
        <v>0</v>
      </c>
      <c r="E72" s="1">
        <f>+'FY97'!E72+'FY96'!E72</f>
        <v>37287</v>
      </c>
      <c r="F72" s="1">
        <f>+'FY97'!F72+'FY96'!F72</f>
        <v>0</v>
      </c>
      <c r="G72" s="1">
        <f>+'FY97'!G72+'FY96'!G72</f>
        <v>0</v>
      </c>
      <c r="H72" s="1">
        <f>+'FY97'!H72+'FY96'!H72</f>
        <v>0</v>
      </c>
      <c r="I72" s="1">
        <f>+'FY97'!I72+'FY96'!I72</f>
        <v>0</v>
      </c>
      <c r="J72" s="1">
        <f>+'FY97'!J72+'FY96'!J72</f>
        <v>415556</v>
      </c>
      <c r="K72" s="1">
        <f>+'FY97'!K72+'FY96'!K72</f>
        <v>0</v>
      </c>
      <c r="L72" s="1">
        <f>+'FY97'!L72+'FY96'!L72</f>
        <v>0</v>
      </c>
      <c r="M72" s="1">
        <f>+'FY97'!M72+'FY96'!M72</f>
        <v>317595</v>
      </c>
    </row>
    <row r="73" spans="1:13" ht="12.75">
      <c r="A73" s="2" t="s">
        <v>130</v>
      </c>
      <c r="B73" s="2" t="s">
        <v>131</v>
      </c>
      <c r="C73" s="1">
        <f>+'FY97'!C73+'FY96'!C73</f>
        <v>1077102</v>
      </c>
      <c r="D73" s="1">
        <f>+'FY97'!D73+'FY96'!D73</f>
        <v>0</v>
      </c>
      <c r="E73" s="1">
        <f>+'FY97'!E73+'FY96'!E73</f>
        <v>51512</v>
      </c>
      <c r="F73" s="1">
        <f>+'FY97'!F73+'FY96'!F73</f>
        <v>4625</v>
      </c>
      <c r="G73" s="1">
        <f>+'FY97'!G73+'FY96'!G73</f>
        <v>0</v>
      </c>
      <c r="H73" s="1">
        <f>+'FY97'!H73+'FY96'!H73</f>
        <v>0</v>
      </c>
      <c r="I73" s="1">
        <f>+'FY97'!I73+'FY96'!I73</f>
        <v>0</v>
      </c>
      <c r="J73" s="1">
        <f>+'FY97'!J73+'FY96'!J73</f>
        <v>295102</v>
      </c>
      <c r="K73" s="1">
        <f>+'FY97'!K73+'FY96'!K73</f>
        <v>0</v>
      </c>
      <c r="L73" s="1">
        <f>+'FY97'!L73+'FY96'!L73</f>
        <v>0</v>
      </c>
      <c r="M73" s="1">
        <f>+'FY97'!M73+'FY96'!M73</f>
        <v>290024</v>
      </c>
    </row>
    <row r="74" spans="1:13" ht="12.75">
      <c r="A74" s="2" t="s">
        <v>132</v>
      </c>
      <c r="B74" s="2" t="s">
        <v>133</v>
      </c>
      <c r="C74" s="1">
        <f>+'FY97'!C74+'FY96'!C74</f>
        <v>169465</v>
      </c>
      <c r="D74" s="1">
        <f>+'FY97'!D74+'FY96'!D74</f>
        <v>0</v>
      </c>
      <c r="E74" s="1">
        <f>+'FY97'!E74+'FY96'!E74</f>
        <v>4383</v>
      </c>
      <c r="F74" s="1">
        <f>+'FY97'!F74+'FY96'!F74</f>
        <v>0</v>
      </c>
      <c r="G74" s="1">
        <f>+'FY97'!G74+'FY96'!G74</f>
        <v>0</v>
      </c>
      <c r="H74" s="1">
        <f>+'FY97'!H74+'FY96'!H74</f>
        <v>0</v>
      </c>
      <c r="I74" s="1">
        <f>+'FY97'!I74+'FY96'!I74</f>
        <v>0</v>
      </c>
      <c r="J74" s="1">
        <f>+'FY97'!J74+'FY96'!J74</f>
        <v>559646</v>
      </c>
      <c r="K74" s="1">
        <f>+'FY97'!K74+'FY96'!K74</f>
        <v>0</v>
      </c>
      <c r="L74" s="1">
        <f>+'FY97'!L74+'FY96'!L74</f>
        <v>0</v>
      </c>
      <c r="M74" s="1">
        <f>+'FY97'!M74+'FY96'!M74</f>
        <v>554730</v>
      </c>
    </row>
    <row r="75" spans="1:13" ht="12.75">
      <c r="A75" s="2" t="s">
        <v>134</v>
      </c>
      <c r="B75" s="2" t="s">
        <v>33</v>
      </c>
      <c r="C75" s="1">
        <f>+'FY97'!C75+'FY96'!C75</f>
        <v>0</v>
      </c>
      <c r="D75" s="1">
        <f>+'FY97'!D75+'FY96'!D75</f>
        <v>0</v>
      </c>
      <c r="E75" s="1">
        <f>+'FY97'!E75+'FY96'!E75</f>
        <v>0</v>
      </c>
      <c r="F75" s="1">
        <f>+'FY97'!F75+'FY96'!F75</f>
        <v>0</v>
      </c>
      <c r="G75" s="1">
        <f>+'FY97'!G75+'FY96'!G75</f>
        <v>5412480</v>
      </c>
      <c r="H75" s="1">
        <f>+'FY97'!H75+'FY96'!H75</f>
        <v>2815524</v>
      </c>
      <c r="I75" s="1">
        <f>+'FY97'!I75+'FY96'!I75</f>
        <v>3291139</v>
      </c>
      <c r="J75" s="1">
        <f>+'FY97'!J75+'FY96'!J75</f>
        <v>371395</v>
      </c>
      <c r="K75" s="1">
        <f>+'FY97'!K75+'FY96'!K75</f>
        <v>0</v>
      </c>
      <c r="L75" s="1">
        <f>+'FY97'!L75+'FY96'!L75</f>
        <v>0</v>
      </c>
      <c r="M75" s="1">
        <f>+'FY97'!M75+'FY96'!M75</f>
        <v>198917</v>
      </c>
    </row>
    <row r="76" spans="1:13" ht="12.75">
      <c r="A76" s="2" t="s">
        <v>135</v>
      </c>
      <c r="B76" s="2" t="s">
        <v>136</v>
      </c>
      <c r="C76" s="1">
        <f>+'FY97'!C76+'FY96'!C76</f>
        <v>27715846</v>
      </c>
      <c r="D76" s="1">
        <f>+'FY97'!D76+'FY96'!D76</f>
        <v>101041</v>
      </c>
      <c r="E76" s="1">
        <f>+'FY97'!E76+'FY96'!E76</f>
        <v>2533896</v>
      </c>
      <c r="F76" s="1">
        <f>+'FY97'!F76+'FY96'!F76</f>
        <v>14372</v>
      </c>
      <c r="G76" s="1">
        <f>+'FY97'!G76+'FY96'!G76</f>
        <v>0</v>
      </c>
      <c r="H76" s="1">
        <f>+'FY97'!H76+'FY96'!H76</f>
        <v>0</v>
      </c>
      <c r="I76" s="1">
        <f>+'FY97'!I76+'FY96'!I76</f>
        <v>0</v>
      </c>
      <c r="J76" s="1">
        <f>+'FY97'!J76+'FY96'!J76</f>
        <v>17026</v>
      </c>
      <c r="K76" s="1">
        <f>+'FY97'!K76+'FY96'!K76</f>
        <v>0</v>
      </c>
      <c r="L76" s="1">
        <f>+'FY97'!L76+'FY96'!L76</f>
        <v>0</v>
      </c>
      <c r="M76" s="1">
        <f>+'FY97'!M76+'FY96'!M76</f>
        <v>17026</v>
      </c>
    </row>
    <row r="77" spans="1:13" ht="12.75">
      <c r="A77" s="2" t="s">
        <v>137</v>
      </c>
      <c r="B77" s="2" t="s">
        <v>138</v>
      </c>
      <c r="C77" s="1">
        <f>+'FY97'!C77+'FY96'!C77</f>
        <v>1122782</v>
      </c>
      <c r="D77" s="1">
        <f>+'FY97'!D77+'FY96'!D77</f>
        <v>148842</v>
      </c>
      <c r="E77" s="1">
        <f>+'FY97'!E77+'FY96'!E77</f>
        <v>76545</v>
      </c>
      <c r="F77" s="1">
        <f>+'FY97'!F77+'FY96'!F77</f>
        <v>0</v>
      </c>
      <c r="G77" s="1">
        <f>+'FY97'!G77+'FY96'!G77</f>
        <v>0</v>
      </c>
      <c r="H77" s="1">
        <f>+'FY97'!H77+'FY96'!H77</f>
        <v>0</v>
      </c>
      <c r="I77" s="1">
        <f>+'FY97'!I77+'FY96'!I77</f>
        <v>0</v>
      </c>
      <c r="J77" s="1">
        <f>+'FY97'!J77+'FY96'!J77</f>
        <v>0</v>
      </c>
      <c r="K77" s="1">
        <f>+'FY97'!K77+'FY96'!K77</f>
        <v>0</v>
      </c>
      <c r="L77" s="1">
        <f>+'FY97'!L77+'FY96'!L77</f>
        <v>0</v>
      </c>
      <c r="M77" s="1">
        <f>+'FY97'!M77+'FY96'!M77</f>
        <v>0</v>
      </c>
    </row>
    <row r="78" spans="1:13" ht="12.75">
      <c r="A78" s="2" t="s">
        <v>139</v>
      </c>
      <c r="B78" s="2" t="s">
        <v>140</v>
      </c>
      <c r="C78" s="1">
        <f>+'FY97'!C78+'FY96'!C78</f>
        <v>0</v>
      </c>
      <c r="D78" s="1">
        <f>+'FY97'!D78+'FY96'!D78</f>
        <v>0</v>
      </c>
      <c r="E78" s="1">
        <f>+'FY97'!E78+'FY96'!E78</f>
        <v>0</v>
      </c>
      <c r="F78" s="1">
        <f>+'FY97'!F78+'FY96'!F78</f>
        <v>0</v>
      </c>
      <c r="G78" s="1">
        <f>+'FY97'!G78+'FY96'!G78</f>
        <v>0</v>
      </c>
      <c r="H78" s="1">
        <f>+'FY97'!H78+'FY96'!H78</f>
        <v>0</v>
      </c>
      <c r="I78" s="1">
        <f>+'FY97'!I78+'FY96'!I78</f>
        <v>0</v>
      </c>
      <c r="J78" s="1">
        <f>+'FY97'!J78+'FY96'!J78</f>
        <v>86703</v>
      </c>
      <c r="K78" s="1">
        <f>+'FY97'!K78+'FY96'!K78</f>
        <v>0</v>
      </c>
      <c r="L78" s="1">
        <f>+'FY97'!L78+'FY96'!L78</f>
        <v>0</v>
      </c>
      <c r="M78" s="1">
        <f>+'FY97'!M78+'FY96'!M78</f>
        <v>86105</v>
      </c>
    </row>
    <row r="79" spans="1:13" ht="12.75">
      <c r="A79" s="2" t="s">
        <v>141</v>
      </c>
      <c r="B79" s="2" t="s">
        <v>142</v>
      </c>
      <c r="C79" s="1">
        <f>+'FY97'!C79+'FY96'!C79</f>
        <v>855657</v>
      </c>
      <c r="D79" s="1">
        <f>+'FY97'!D79+'FY96'!D79</f>
        <v>0</v>
      </c>
      <c r="E79" s="1">
        <f>+'FY97'!E79+'FY96'!E79</f>
        <v>49109</v>
      </c>
      <c r="F79" s="1">
        <f>+'FY97'!F79+'FY96'!F79</f>
        <v>0</v>
      </c>
      <c r="G79" s="1">
        <f>+'FY97'!G79+'FY96'!G79</f>
        <v>0</v>
      </c>
      <c r="H79" s="1">
        <f>+'FY97'!H79+'FY96'!H79</f>
        <v>0</v>
      </c>
      <c r="I79" s="1">
        <f>+'FY97'!I79+'FY96'!I79</f>
        <v>0</v>
      </c>
      <c r="J79" s="1">
        <f>+'FY97'!J79+'FY96'!J79</f>
        <v>1168968</v>
      </c>
      <c r="K79" s="1">
        <f>+'FY97'!K79+'FY96'!K79</f>
        <v>0</v>
      </c>
      <c r="L79" s="1">
        <f>+'FY97'!L79+'FY96'!L79</f>
        <v>0</v>
      </c>
      <c r="M79" s="1">
        <f>+'FY97'!M79+'FY96'!M79</f>
        <v>1119261</v>
      </c>
    </row>
    <row r="80" spans="1:13" ht="12.75">
      <c r="A80" s="2" t="s">
        <v>143</v>
      </c>
      <c r="B80" s="2" t="s">
        <v>144</v>
      </c>
      <c r="C80" s="1">
        <f>+'FY97'!C80+'FY96'!C80</f>
        <v>210012</v>
      </c>
      <c r="D80" s="1">
        <f>+'FY97'!D80+'FY96'!D80</f>
        <v>0</v>
      </c>
      <c r="E80" s="1">
        <f>+'FY97'!E80+'FY96'!E80</f>
        <v>4920</v>
      </c>
      <c r="F80" s="1">
        <f>+'FY97'!F80+'FY96'!F80</f>
        <v>0</v>
      </c>
      <c r="G80" s="1">
        <f>+'FY97'!G80+'FY96'!G80</f>
        <v>0</v>
      </c>
      <c r="H80" s="1">
        <f>+'FY97'!H80+'FY96'!H80</f>
        <v>0</v>
      </c>
      <c r="I80" s="1">
        <f>+'FY97'!I80+'FY96'!I80</f>
        <v>0</v>
      </c>
      <c r="J80" s="1">
        <f>+'FY97'!J80+'FY96'!J80</f>
        <v>417557</v>
      </c>
      <c r="K80" s="1">
        <f>+'FY97'!K80+'FY96'!K80</f>
        <v>0</v>
      </c>
      <c r="L80" s="1">
        <f>+'FY97'!L80+'FY96'!L80</f>
        <v>0</v>
      </c>
      <c r="M80" s="1">
        <f>+'FY97'!M80+'FY96'!M80</f>
        <v>386831</v>
      </c>
    </row>
    <row r="81" spans="1:13" ht="12.75">
      <c r="A81" s="2" t="s">
        <v>145</v>
      </c>
      <c r="B81" s="2" t="s">
        <v>146</v>
      </c>
      <c r="C81" s="1">
        <f>+'FY97'!C81+'FY96'!C81</f>
        <v>105027</v>
      </c>
      <c r="D81" s="1">
        <f>+'FY97'!D81+'FY96'!D81</f>
        <v>0</v>
      </c>
      <c r="E81" s="1">
        <f>+'FY97'!E81+'FY96'!E81</f>
        <v>2728</v>
      </c>
      <c r="F81" s="1">
        <f>+'FY97'!F81+'FY96'!F81</f>
        <v>9150</v>
      </c>
      <c r="G81" s="1">
        <f>+'FY97'!G81+'FY96'!G81</f>
        <v>0</v>
      </c>
      <c r="H81" s="1">
        <f>+'FY97'!H81+'FY96'!H81</f>
        <v>0</v>
      </c>
      <c r="I81" s="1">
        <f>+'FY97'!I81+'FY96'!I81</f>
        <v>0</v>
      </c>
      <c r="J81" s="1">
        <f>+'FY97'!J81+'FY96'!J81</f>
        <v>331138</v>
      </c>
      <c r="K81" s="1">
        <f>+'FY97'!K81+'FY96'!K81</f>
        <v>0</v>
      </c>
      <c r="L81" s="1">
        <f>+'FY97'!L81+'FY96'!L81</f>
        <v>0</v>
      </c>
      <c r="M81" s="1">
        <f>+'FY97'!M81+'FY96'!M81</f>
        <v>326401</v>
      </c>
    </row>
    <row r="82" spans="1:13" ht="12.75">
      <c r="A82" s="2" t="s">
        <v>147</v>
      </c>
      <c r="B82" s="2" t="s">
        <v>148</v>
      </c>
      <c r="C82" s="1">
        <f>+'FY97'!C82+'FY96'!C82</f>
        <v>0</v>
      </c>
      <c r="D82" s="1">
        <f>+'FY97'!D82+'FY96'!D82</f>
        <v>0</v>
      </c>
      <c r="E82" s="1">
        <f>+'FY97'!E82+'FY96'!E82</f>
        <v>0</v>
      </c>
      <c r="F82" s="1">
        <f>+'FY97'!F82+'FY96'!F82</f>
        <v>0</v>
      </c>
      <c r="G82" s="1">
        <f>+'FY97'!G82+'FY96'!G82</f>
        <v>0</v>
      </c>
      <c r="H82" s="1">
        <f>+'FY97'!H82+'FY96'!H82</f>
        <v>0</v>
      </c>
      <c r="I82" s="1">
        <f>+'FY97'!I82+'FY96'!I82</f>
        <v>0</v>
      </c>
      <c r="J82" s="1">
        <f>+'FY97'!J82+'FY96'!J82</f>
        <v>545345</v>
      </c>
      <c r="K82" s="1">
        <f>+'FY97'!K82+'FY96'!K82</f>
        <v>0</v>
      </c>
      <c r="L82" s="1">
        <f>+'FY97'!L82+'FY96'!L82</f>
        <v>0</v>
      </c>
      <c r="M82" s="1">
        <f>+'FY97'!M82+'FY96'!M82</f>
        <v>541902</v>
      </c>
    </row>
    <row r="83" spans="1:13" ht="12.75">
      <c r="A83" s="2" t="s">
        <v>149</v>
      </c>
      <c r="B83" s="2" t="s">
        <v>150</v>
      </c>
      <c r="C83" s="1">
        <f>+'FY97'!C83+'FY96'!C83</f>
        <v>60031</v>
      </c>
      <c r="D83" s="1">
        <f>+'FY97'!D83+'FY96'!D83</f>
        <v>6750</v>
      </c>
      <c r="E83" s="1">
        <f>+'FY97'!E83+'FY96'!E83</f>
        <v>3880</v>
      </c>
      <c r="F83" s="1">
        <f>+'FY97'!F83+'FY96'!F83</f>
        <v>0</v>
      </c>
      <c r="G83" s="1">
        <f>+'FY97'!G83+'FY96'!G83</f>
        <v>0</v>
      </c>
      <c r="H83" s="1">
        <f>+'FY97'!H83+'FY96'!H83</f>
        <v>0</v>
      </c>
      <c r="I83" s="1">
        <f>+'FY97'!I83+'FY96'!I83</f>
        <v>0</v>
      </c>
      <c r="J83" s="1">
        <f>+'FY97'!J83+'FY96'!J83</f>
        <v>677793</v>
      </c>
      <c r="K83" s="1">
        <f>+'FY97'!K83+'FY96'!K83</f>
        <v>38125</v>
      </c>
      <c r="L83" s="1">
        <f>+'FY97'!L83+'FY96'!L83</f>
        <v>0</v>
      </c>
      <c r="M83" s="1">
        <f>+'FY97'!M83+'FY96'!M83</f>
        <v>631575</v>
      </c>
    </row>
    <row r="84" spans="1:13" ht="12.75">
      <c r="A84" s="2" t="s">
        <v>151</v>
      </c>
      <c r="B84" s="2" t="s">
        <v>152</v>
      </c>
      <c r="C84" s="1">
        <f>+'FY97'!C84+'FY96'!C84</f>
        <v>105446</v>
      </c>
      <c r="D84" s="1">
        <f>+'FY97'!D84+'FY96'!D84</f>
        <v>0</v>
      </c>
      <c r="E84" s="1">
        <f>+'FY97'!E84+'FY96'!E84</f>
        <v>200</v>
      </c>
      <c r="F84" s="1">
        <f>+'FY97'!F84+'FY96'!F84</f>
        <v>0</v>
      </c>
      <c r="G84" s="1">
        <f>+'FY97'!G84+'FY96'!G84</f>
        <v>0</v>
      </c>
      <c r="H84" s="1">
        <f>+'FY97'!H84+'FY96'!H84</f>
        <v>0</v>
      </c>
      <c r="I84" s="1">
        <f>+'FY97'!I84+'FY96'!I84</f>
        <v>0</v>
      </c>
      <c r="J84" s="1">
        <f>+'FY97'!J84+'FY96'!J84</f>
        <v>306307</v>
      </c>
      <c r="K84" s="1">
        <f>+'FY97'!K84+'FY96'!K84</f>
        <v>0</v>
      </c>
      <c r="L84" s="1">
        <f>+'FY97'!L84+'FY96'!L84</f>
        <v>0</v>
      </c>
      <c r="M84" s="1">
        <f>+'FY97'!M84+'FY96'!M84</f>
        <v>303615</v>
      </c>
    </row>
    <row r="85" spans="1:13" ht="12.75">
      <c r="A85" s="2" t="s">
        <v>153</v>
      </c>
      <c r="B85" s="2" t="s">
        <v>154</v>
      </c>
      <c r="C85" s="1">
        <f>+'FY97'!C85+'FY96'!C85</f>
        <v>38540</v>
      </c>
      <c r="D85" s="1">
        <f>+'FY97'!D85+'FY96'!D85</f>
        <v>0</v>
      </c>
      <c r="E85" s="1">
        <f>+'FY97'!E85+'FY96'!E85</f>
        <v>3473</v>
      </c>
      <c r="F85" s="1">
        <f>+'FY97'!F85+'FY96'!F85</f>
        <v>0</v>
      </c>
      <c r="G85" s="1">
        <f>+'FY97'!G85+'FY96'!G85</f>
        <v>0</v>
      </c>
      <c r="H85" s="1">
        <f>+'FY97'!H85+'FY96'!H85</f>
        <v>0</v>
      </c>
      <c r="I85" s="1">
        <f>+'FY97'!I85+'FY96'!I85</f>
        <v>0</v>
      </c>
      <c r="J85" s="1">
        <f>+'FY97'!J85+'FY96'!J85</f>
        <v>492213</v>
      </c>
      <c r="K85" s="1">
        <f>+'FY97'!K85+'FY96'!K85</f>
        <v>0</v>
      </c>
      <c r="L85" s="1">
        <f>+'FY97'!L85+'FY96'!L85</f>
        <v>0</v>
      </c>
      <c r="M85" s="1">
        <f>+'FY97'!M85+'FY96'!M85</f>
        <v>480683</v>
      </c>
    </row>
    <row r="86" spans="1:13" ht="12.75">
      <c r="A86" s="2" t="s">
        <v>155</v>
      </c>
      <c r="B86" s="2" t="s">
        <v>156</v>
      </c>
      <c r="C86" s="1">
        <f>+'FY97'!C86+'FY96'!C86</f>
        <v>4994551</v>
      </c>
      <c r="D86" s="1">
        <f>+'FY97'!D86+'FY96'!D86</f>
        <v>2083</v>
      </c>
      <c r="E86" s="1">
        <f>+'FY97'!E86+'FY96'!E86</f>
        <v>209864</v>
      </c>
      <c r="F86" s="1">
        <f>+'FY97'!F86+'FY96'!F86</f>
        <v>500</v>
      </c>
      <c r="G86" s="1">
        <f>+'FY97'!G86+'FY96'!G86</f>
        <v>0</v>
      </c>
      <c r="H86" s="1">
        <f>+'FY97'!H86+'FY96'!H86</f>
        <v>0</v>
      </c>
      <c r="I86" s="1">
        <f>+'FY97'!I86+'FY96'!I86</f>
        <v>0</v>
      </c>
      <c r="J86" s="1">
        <f>+'FY97'!J86+'FY96'!J86</f>
        <v>1568801</v>
      </c>
      <c r="K86" s="1">
        <f>+'FY97'!K86+'FY96'!K86</f>
        <v>0</v>
      </c>
      <c r="L86" s="1">
        <f>+'FY97'!L86+'FY96'!L86</f>
        <v>0</v>
      </c>
      <c r="M86" s="1">
        <f>+'FY97'!M86+'FY96'!M86</f>
        <v>1550255</v>
      </c>
    </row>
    <row r="87" spans="1:13" ht="12.75">
      <c r="A87" s="2" t="s">
        <v>157</v>
      </c>
      <c r="B87" s="2" t="s">
        <v>158</v>
      </c>
      <c r="C87" s="1">
        <f>+'FY97'!C87+'FY96'!C87</f>
        <v>0</v>
      </c>
      <c r="D87" s="1">
        <f>+'FY97'!D87+'FY96'!D87</f>
        <v>0</v>
      </c>
      <c r="E87" s="1">
        <f>+'FY97'!E87+'FY96'!E87</f>
        <v>0</v>
      </c>
      <c r="F87" s="1">
        <f>+'FY97'!F87+'FY96'!F87</f>
        <v>0</v>
      </c>
      <c r="G87" s="1">
        <f>+'FY97'!G87+'FY96'!G87</f>
        <v>0</v>
      </c>
      <c r="H87" s="1">
        <f>+'FY97'!H87+'FY96'!H87</f>
        <v>0</v>
      </c>
      <c r="I87" s="1">
        <f>+'FY97'!I87+'FY96'!I87</f>
        <v>0</v>
      </c>
      <c r="J87" s="1">
        <f>+'FY97'!J87+'FY96'!J87</f>
        <v>1014593</v>
      </c>
      <c r="K87" s="1">
        <f>+'FY97'!K87+'FY96'!K87</f>
        <v>0</v>
      </c>
      <c r="L87" s="1">
        <f>+'FY97'!L87+'FY96'!L87</f>
        <v>0</v>
      </c>
      <c r="M87" s="1">
        <f>+'FY97'!M87+'FY96'!M87</f>
        <v>730551</v>
      </c>
    </row>
    <row r="88" spans="1:13" ht="12.75">
      <c r="A88" s="2" t="s">
        <v>159</v>
      </c>
      <c r="B88" s="2" t="s">
        <v>160</v>
      </c>
      <c r="C88" s="1">
        <f>+'FY97'!C88+'FY96'!C88</f>
        <v>639368</v>
      </c>
      <c r="D88" s="1">
        <f>+'FY97'!D88+'FY96'!D88</f>
        <v>89878</v>
      </c>
      <c r="E88" s="1">
        <f>+'FY97'!E88+'FY96'!E88</f>
        <v>39378</v>
      </c>
      <c r="F88" s="1">
        <f>+'FY97'!F88+'FY96'!F88</f>
        <v>0</v>
      </c>
      <c r="G88" s="1">
        <f>+'FY97'!G88+'FY96'!G88</f>
        <v>0</v>
      </c>
      <c r="H88" s="1">
        <f>+'FY97'!H88+'FY96'!H88</f>
        <v>0</v>
      </c>
      <c r="I88" s="1">
        <f>+'FY97'!I88+'FY96'!I88</f>
        <v>0</v>
      </c>
      <c r="J88" s="1">
        <f>+'FY97'!J88+'FY96'!J88</f>
        <v>0</v>
      </c>
      <c r="K88" s="1">
        <f>+'FY97'!K88+'FY96'!K88</f>
        <v>0</v>
      </c>
      <c r="L88" s="1">
        <f>+'FY97'!L88+'FY96'!L88</f>
        <v>0</v>
      </c>
      <c r="M88" s="1">
        <f>+'FY97'!M88+'FY96'!M88</f>
        <v>0</v>
      </c>
    </row>
    <row r="89" spans="1:13" ht="12.75">
      <c r="A89" s="2" t="s">
        <v>161</v>
      </c>
      <c r="B89" s="2" t="s">
        <v>162</v>
      </c>
      <c r="C89" s="1">
        <f>+'FY97'!C89+'FY96'!C89</f>
        <v>6150</v>
      </c>
      <c r="D89" s="1">
        <f>+'FY97'!D89+'FY96'!D89</f>
        <v>1000</v>
      </c>
      <c r="E89" s="1">
        <f>+'FY97'!E89+'FY96'!E89</f>
        <v>0</v>
      </c>
      <c r="F89" s="1">
        <f>+'FY97'!F89+'FY96'!F89</f>
        <v>0</v>
      </c>
      <c r="G89" s="1">
        <f>+'FY97'!G89+'FY96'!G89</f>
        <v>0</v>
      </c>
      <c r="H89" s="1">
        <f>+'FY97'!H89+'FY96'!H89</f>
        <v>0</v>
      </c>
      <c r="I89" s="1">
        <f>+'FY97'!I89+'FY96'!I89</f>
        <v>0</v>
      </c>
      <c r="J89" s="1">
        <f>+'FY97'!J89+'FY96'!J89</f>
        <v>506969</v>
      </c>
      <c r="K89" s="1">
        <f>+'FY97'!K89+'FY96'!K89</f>
        <v>36294</v>
      </c>
      <c r="L89" s="1">
        <f>+'FY97'!L89+'FY96'!L89</f>
        <v>0</v>
      </c>
      <c r="M89" s="1">
        <f>+'FY97'!M89+'FY96'!M89</f>
        <v>533005</v>
      </c>
    </row>
    <row r="90" spans="1:13" ht="12.75">
      <c r="A90" s="2" t="s">
        <v>163</v>
      </c>
      <c r="B90" s="2" t="s">
        <v>164</v>
      </c>
      <c r="C90" s="1">
        <f>+'FY97'!C90+'FY96'!C90</f>
        <v>408336</v>
      </c>
      <c r="D90" s="1">
        <f>+'FY97'!D90+'FY96'!D90</f>
        <v>0</v>
      </c>
      <c r="E90" s="1">
        <f>+'FY97'!E90+'FY96'!E90</f>
        <v>16252</v>
      </c>
      <c r="F90" s="1">
        <f>+'FY97'!F90+'FY96'!F90</f>
        <v>0</v>
      </c>
      <c r="G90" s="1">
        <f>+'FY97'!G90+'FY96'!G90</f>
        <v>0</v>
      </c>
      <c r="H90" s="1">
        <f>+'FY97'!H90+'FY96'!H90</f>
        <v>0</v>
      </c>
      <c r="I90" s="1">
        <f>+'FY97'!I90+'FY96'!I90</f>
        <v>0</v>
      </c>
      <c r="J90" s="1">
        <f>+'FY97'!J90+'FY96'!J90</f>
        <v>610251</v>
      </c>
      <c r="K90" s="1">
        <f>+'FY97'!K90+'FY96'!K90</f>
        <v>0</v>
      </c>
      <c r="L90" s="1">
        <f>+'FY97'!L90+'FY96'!L90</f>
        <v>0</v>
      </c>
      <c r="M90" s="1">
        <f>+'FY97'!M90+'FY96'!M90</f>
        <v>605933</v>
      </c>
    </row>
    <row r="91" spans="1:13" ht="12.75">
      <c r="A91" s="2" t="s">
        <v>165</v>
      </c>
      <c r="B91" s="2" t="s">
        <v>166</v>
      </c>
      <c r="C91" s="1">
        <f>+'FY97'!C91+'FY96'!C91</f>
        <v>221162</v>
      </c>
      <c r="D91" s="1">
        <f>+'FY97'!D91+'FY96'!D91</f>
        <v>0</v>
      </c>
      <c r="E91" s="1">
        <f>+'FY97'!E91+'FY96'!E91</f>
        <v>19526</v>
      </c>
      <c r="F91" s="1">
        <f>+'FY97'!F91+'FY96'!F91</f>
        <v>0</v>
      </c>
      <c r="G91" s="1">
        <f>+'FY97'!G91+'FY96'!G91</f>
        <v>0</v>
      </c>
      <c r="H91" s="1">
        <f>+'FY97'!H91+'FY96'!H91</f>
        <v>0</v>
      </c>
      <c r="I91" s="1">
        <f>+'FY97'!I91+'FY96'!I91</f>
        <v>0</v>
      </c>
      <c r="J91" s="1">
        <f>+'FY97'!J91+'FY96'!J91</f>
        <v>488209</v>
      </c>
      <c r="K91" s="1">
        <f>+'FY97'!K91+'FY96'!K91</f>
        <v>0</v>
      </c>
      <c r="L91" s="1">
        <f>+'FY97'!L91+'FY96'!L91</f>
        <v>0</v>
      </c>
      <c r="M91" s="1">
        <f>+'FY97'!M91+'FY96'!M91</f>
        <v>454316</v>
      </c>
    </row>
    <row r="92" spans="1:13" ht="12.75">
      <c r="A92" s="2" t="s">
        <v>167</v>
      </c>
      <c r="B92" s="2" t="s">
        <v>168</v>
      </c>
      <c r="C92" s="1">
        <f>+'FY97'!C92+'FY96'!C92</f>
        <v>248276</v>
      </c>
      <c r="D92" s="1">
        <f>+'FY97'!D92+'FY96'!D92</f>
        <v>0</v>
      </c>
      <c r="E92" s="1">
        <f>+'FY97'!E92+'FY96'!E92</f>
        <v>13916</v>
      </c>
      <c r="F92" s="1">
        <f>+'FY97'!F92+'FY96'!F92</f>
        <v>4575</v>
      </c>
      <c r="G92" s="1">
        <f>+'FY97'!G92+'FY96'!G92</f>
        <v>0</v>
      </c>
      <c r="H92" s="1">
        <f>+'FY97'!H92+'FY96'!H92</f>
        <v>0</v>
      </c>
      <c r="I92" s="1">
        <f>+'FY97'!I92+'FY96'!I92</f>
        <v>0</v>
      </c>
      <c r="J92" s="1">
        <f>+'FY97'!J92+'FY96'!J92</f>
        <v>487749</v>
      </c>
      <c r="K92" s="1">
        <f>+'FY97'!K92+'FY96'!K92</f>
        <v>0</v>
      </c>
      <c r="L92" s="1">
        <f>+'FY97'!L92+'FY96'!L92</f>
        <v>0</v>
      </c>
      <c r="M92" s="1">
        <f>+'FY97'!M92+'FY96'!M92</f>
        <v>448465</v>
      </c>
    </row>
    <row r="93" spans="1:13" ht="12.75">
      <c r="A93" s="2" t="s">
        <v>169</v>
      </c>
      <c r="B93" s="2" t="s">
        <v>170</v>
      </c>
      <c r="C93" s="1">
        <f>+'FY97'!C93+'FY96'!C93</f>
        <v>71800</v>
      </c>
      <c r="D93" s="1">
        <f>+'FY97'!D93+'FY96'!D93</f>
        <v>0</v>
      </c>
      <c r="E93" s="1">
        <f>+'FY97'!E93+'FY96'!E93</f>
        <v>5686</v>
      </c>
      <c r="F93" s="1">
        <f>+'FY97'!F93+'FY96'!F93</f>
        <v>0</v>
      </c>
      <c r="G93" s="1">
        <f>+'FY97'!G93+'FY96'!G93</f>
        <v>0</v>
      </c>
      <c r="H93" s="1">
        <f>+'FY97'!H93+'FY96'!H93</f>
        <v>0</v>
      </c>
      <c r="I93" s="1">
        <f>+'FY97'!I93+'FY96'!I93</f>
        <v>0</v>
      </c>
      <c r="J93" s="1">
        <f>+'FY97'!J93+'FY96'!J93</f>
        <v>0</v>
      </c>
      <c r="K93" s="1">
        <f>+'FY97'!K93+'FY96'!K93</f>
        <v>0</v>
      </c>
      <c r="L93" s="1">
        <f>+'FY97'!L93+'FY96'!L93</f>
        <v>0</v>
      </c>
      <c r="M93" s="1">
        <f>+'FY97'!M93+'FY96'!M93</f>
        <v>0</v>
      </c>
    </row>
    <row r="94" spans="1:13" ht="12.75">
      <c r="A94" s="2" t="s">
        <v>171</v>
      </c>
      <c r="B94" s="2" t="s">
        <v>172</v>
      </c>
      <c r="C94" s="1">
        <f>+'FY97'!C94+'FY96'!C94</f>
        <v>174400</v>
      </c>
      <c r="D94" s="1">
        <f>+'FY97'!D94+'FY96'!D94</f>
        <v>0</v>
      </c>
      <c r="E94" s="1">
        <f>+'FY97'!E94+'FY96'!E94</f>
        <v>1500</v>
      </c>
      <c r="F94" s="1">
        <f>+'FY97'!F94+'FY96'!F94</f>
        <v>0</v>
      </c>
      <c r="G94" s="1">
        <f>+'FY97'!G94+'FY96'!G94</f>
        <v>0</v>
      </c>
      <c r="H94" s="1">
        <f>+'FY97'!H94+'FY96'!H94</f>
        <v>0</v>
      </c>
      <c r="I94" s="1">
        <f>+'FY97'!I94+'FY96'!I94</f>
        <v>0</v>
      </c>
      <c r="J94" s="1">
        <f>+'FY97'!J94+'FY96'!J94</f>
        <v>448502</v>
      </c>
      <c r="K94" s="1">
        <f>+'FY97'!K94+'FY96'!K94</f>
        <v>0</v>
      </c>
      <c r="L94" s="1">
        <f>+'FY97'!L94+'FY96'!L94</f>
        <v>0</v>
      </c>
      <c r="M94" s="1">
        <f>+'FY97'!M94+'FY96'!M94</f>
        <v>425308</v>
      </c>
    </row>
    <row r="95" spans="1:13" ht="12.75">
      <c r="A95" s="2" t="s">
        <v>173</v>
      </c>
      <c r="B95" s="2" t="s">
        <v>174</v>
      </c>
      <c r="C95" s="1">
        <f>+'FY97'!C95+'FY96'!C95</f>
        <v>3137208</v>
      </c>
      <c r="D95" s="1">
        <f>+'FY97'!D95+'FY96'!D95</f>
        <v>1000</v>
      </c>
      <c r="E95" s="1">
        <f>+'FY97'!E95+'FY96'!E95</f>
        <v>157204</v>
      </c>
      <c r="F95" s="1">
        <f>+'FY97'!F95+'FY96'!F95</f>
        <v>0</v>
      </c>
      <c r="G95" s="1">
        <f>+'FY97'!G95+'FY96'!G95</f>
        <v>0</v>
      </c>
      <c r="H95" s="1">
        <f>+'FY97'!H95+'FY96'!H95</f>
        <v>0</v>
      </c>
      <c r="I95" s="1">
        <f>+'FY97'!I95+'FY96'!I95</f>
        <v>0</v>
      </c>
      <c r="J95" s="1">
        <f>+'FY97'!J95+'FY96'!J95</f>
        <v>1603838</v>
      </c>
      <c r="K95" s="1">
        <f>+'FY97'!K95+'FY96'!K95</f>
        <v>0</v>
      </c>
      <c r="L95" s="1">
        <f>+'FY97'!L95+'FY96'!L95</f>
        <v>0</v>
      </c>
      <c r="M95" s="1">
        <f>+'FY97'!M95+'FY96'!M95</f>
        <v>1479091</v>
      </c>
    </row>
    <row r="96" spans="1:13" ht="12.75">
      <c r="A96" s="2" t="s">
        <v>175</v>
      </c>
      <c r="B96" s="2" t="s">
        <v>176</v>
      </c>
      <c r="C96" s="1">
        <f>+'FY97'!C96+'FY96'!C96</f>
        <v>142201</v>
      </c>
      <c r="D96" s="1">
        <f>+'FY97'!D96+'FY96'!D96</f>
        <v>500</v>
      </c>
      <c r="E96" s="1">
        <f>+'FY97'!E96+'FY96'!E96</f>
        <v>10639</v>
      </c>
      <c r="F96" s="1">
        <f>+'FY97'!F96+'FY96'!F96</f>
        <v>0</v>
      </c>
      <c r="G96" s="1">
        <f>+'FY97'!G96+'FY96'!G96</f>
        <v>0</v>
      </c>
      <c r="H96" s="1">
        <f>+'FY97'!H96+'FY96'!H96</f>
        <v>0</v>
      </c>
      <c r="I96" s="1">
        <f>+'FY97'!I96+'FY96'!I96</f>
        <v>0</v>
      </c>
      <c r="J96" s="1">
        <f>+'FY97'!J96+'FY96'!J96</f>
        <v>1131027</v>
      </c>
      <c r="K96" s="1">
        <f>+'FY97'!K96+'FY96'!K96</f>
        <v>0</v>
      </c>
      <c r="L96" s="1">
        <f>+'FY97'!L96+'FY96'!L96</f>
        <v>0</v>
      </c>
      <c r="M96" s="1">
        <f>+'FY97'!M96+'FY96'!M96</f>
        <v>1004692</v>
      </c>
    </row>
    <row r="97" spans="1:13" ht="12.75">
      <c r="A97" s="2" t="s">
        <v>177</v>
      </c>
      <c r="B97" s="2" t="s">
        <v>178</v>
      </c>
      <c r="C97" s="1">
        <f>+'FY97'!C97+'FY96'!C97</f>
        <v>9185410</v>
      </c>
      <c r="D97" s="1">
        <f>+'FY97'!D97+'FY96'!D97</f>
        <v>1360280</v>
      </c>
      <c r="E97" s="1">
        <f>+'FY97'!E97+'FY96'!E97</f>
        <v>672964</v>
      </c>
      <c r="F97" s="1">
        <f>+'FY97'!F97+'FY96'!F97</f>
        <v>9584</v>
      </c>
      <c r="G97" s="1">
        <f>+'FY97'!G97+'FY96'!G97</f>
        <v>0</v>
      </c>
      <c r="H97" s="1">
        <f>+'FY97'!H97+'FY96'!H97</f>
        <v>0</v>
      </c>
      <c r="I97" s="1">
        <f>+'FY97'!I97+'FY96'!I97</f>
        <v>0</v>
      </c>
      <c r="J97" s="1">
        <f>+'FY97'!J97+'FY96'!J97</f>
        <v>2712222</v>
      </c>
      <c r="K97" s="1">
        <f>+'FY97'!K97+'FY96'!K97</f>
        <v>194494</v>
      </c>
      <c r="L97" s="1">
        <f>+'FY97'!L97+'FY96'!L97</f>
        <v>0</v>
      </c>
      <c r="M97" s="1">
        <f>+'FY97'!M97+'FY96'!M97</f>
        <v>2452439</v>
      </c>
    </row>
    <row r="98" spans="1:13" ht="12.75">
      <c r="A98" s="2" t="s">
        <v>179</v>
      </c>
      <c r="B98" s="2" t="s">
        <v>180</v>
      </c>
      <c r="C98" s="1">
        <f>+'FY97'!C98+'FY96'!C98</f>
        <v>3357780</v>
      </c>
      <c r="D98" s="1">
        <f>+'FY97'!D98+'FY96'!D98</f>
        <v>216712</v>
      </c>
      <c r="E98" s="1">
        <f>+'FY97'!E98+'FY96'!E98</f>
        <v>206206</v>
      </c>
      <c r="F98" s="1">
        <f>+'FY97'!F98+'FY96'!F98</f>
        <v>1000</v>
      </c>
      <c r="G98" s="1">
        <f>+'FY97'!G98+'FY96'!G98</f>
        <v>0</v>
      </c>
      <c r="H98" s="1">
        <f>+'FY97'!H98+'FY96'!H98</f>
        <v>0</v>
      </c>
      <c r="I98" s="1">
        <f>+'FY97'!I98+'FY96'!I98</f>
        <v>0</v>
      </c>
      <c r="J98" s="1">
        <f>+'FY97'!J98+'FY96'!J98</f>
        <v>3378607</v>
      </c>
      <c r="K98" s="1">
        <f>+'FY97'!K98+'FY96'!K98</f>
        <v>0</v>
      </c>
      <c r="L98" s="1">
        <f>+'FY97'!L98+'FY96'!L98</f>
        <v>5828</v>
      </c>
      <c r="M98" s="1">
        <f>+'FY97'!M98+'FY96'!M98</f>
        <v>2776782</v>
      </c>
    </row>
    <row r="99" spans="1:13" ht="12.75">
      <c r="A99" s="2" t="s">
        <v>181</v>
      </c>
      <c r="B99" s="2" t="s">
        <v>182</v>
      </c>
      <c r="C99" s="1">
        <f>+'FY97'!C99+'FY96'!C99</f>
        <v>861344</v>
      </c>
      <c r="D99" s="1">
        <f>+'FY97'!D99+'FY96'!D99</f>
        <v>120670</v>
      </c>
      <c r="E99" s="1">
        <f>+'FY97'!E99+'FY96'!E99</f>
        <v>29747</v>
      </c>
      <c r="F99" s="1">
        <f>+'FY97'!F99+'FY96'!F99</f>
        <v>3500</v>
      </c>
      <c r="G99" s="1">
        <f>+'FY97'!G99+'FY96'!G99</f>
        <v>0</v>
      </c>
      <c r="H99" s="1">
        <f>+'FY97'!H99+'FY96'!H99</f>
        <v>0</v>
      </c>
      <c r="I99" s="1">
        <f>+'FY97'!I99+'FY96'!I99</f>
        <v>0</v>
      </c>
      <c r="J99" s="1">
        <f>+'FY97'!J99+'FY96'!J99</f>
        <v>955647</v>
      </c>
      <c r="K99" s="1">
        <f>+'FY97'!K99+'FY96'!K99</f>
        <v>66333</v>
      </c>
      <c r="L99" s="1">
        <f>+'FY97'!L99+'FY96'!L99</f>
        <v>0</v>
      </c>
      <c r="M99" s="1">
        <f>+'FY97'!M99+'FY96'!M99</f>
        <v>912829</v>
      </c>
    </row>
    <row r="100" spans="1:13" ht="12.75">
      <c r="A100" s="2" t="s">
        <v>183</v>
      </c>
      <c r="B100" s="2" t="s">
        <v>184</v>
      </c>
      <c r="C100" s="1">
        <f>+'FY97'!C100+'FY96'!C100</f>
        <v>428284</v>
      </c>
      <c r="D100" s="1">
        <f>+'FY97'!D100+'FY96'!D100</f>
        <v>500</v>
      </c>
      <c r="E100" s="1">
        <f>+'FY97'!E100+'FY96'!E100</f>
        <v>12965</v>
      </c>
      <c r="F100" s="1">
        <f>+'FY97'!F100+'FY96'!F100</f>
        <v>0</v>
      </c>
      <c r="G100" s="1">
        <f>+'FY97'!G100+'FY96'!G100</f>
        <v>0</v>
      </c>
      <c r="H100" s="1">
        <f>+'FY97'!H100+'FY96'!H100</f>
        <v>0</v>
      </c>
      <c r="I100" s="1">
        <f>+'FY97'!I100+'FY96'!I100</f>
        <v>0</v>
      </c>
      <c r="J100" s="1">
        <f>+'FY97'!J100+'FY96'!J100</f>
        <v>552943</v>
      </c>
      <c r="K100" s="1">
        <f>+'FY97'!K100+'FY96'!K100</f>
        <v>0</v>
      </c>
      <c r="L100" s="1">
        <f>+'FY97'!L100+'FY96'!L100</f>
        <v>0</v>
      </c>
      <c r="M100" s="1">
        <f>+'FY97'!M100+'FY96'!M100</f>
        <v>527789</v>
      </c>
    </row>
    <row r="101" spans="1:13" ht="12.75">
      <c r="A101" s="2" t="s">
        <v>185</v>
      </c>
      <c r="B101" s="2" t="s">
        <v>186</v>
      </c>
      <c r="C101" s="1">
        <f>+'FY97'!C101+'FY96'!C101</f>
        <v>1739458</v>
      </c>
      <c r="D101" s="1">
        <f>+'FY97'!D101+'FY96'!D101</f>
        <v>247463</v>
      </c>
      <c r="E101" s="1">
        <f>+'FY97'!E101+'FY96'!E101</f>
        <v>88886</v>
      </c>
      <c r="F101" s="1">
        <f>+'FY97'!F101+'FY96'!F101</f>
        <v>0</v>
      </c>
      <c r="G101" s="1">
        <f>+'FY97'!G101+'FY96'!G101</f>
        <v>0</v>
      </c>
      <c r="H101" s="1">
        <f>+'FY97'!H101+'FY96'!H101</f>
        <v>0</v>
      </c>
      <c r="I101" s="1">
        <f>+'FY97'!I101+'FY96'!I101</f>
        <v>0</v>
      </c>
      <c r="J101" s="1">
        <f>+'FY97'!J101+'FY96'!J101</f>
        <v>703276</v>
      </c>
      <c r="K101" s="1">
        <f>+'FY97'!K101+'FY96'!K101</f>
        <v>48790</v>
      </c>
      <c r="L101" s="1">
        <f>+'FY97'!L101+'FY96'!L101</f>
        <v>0</v>
      </c>
      <c r="M101" s="1">
        <f>+'FY97'!M101+'FY96'!M101</f>
        <v>659808</v>
      </c>
    </row>
    <row r="102" spans="1:13" ht="12.75">
      <c r="A102" s="2" t="s">
        <v>187</v>
      </c>
      <c r="B102" s="2" t="s">
        <v>188</v>
      </c>
      <c r="C102" s="1">
        <f>+'FY97'!C102+'FY96'!C102</f>
        <v>3301524</v>
      </c>
      <c r="D102" s="1">
        <f>+'FY97'!D102+'FY96'!D102</f>
        <v>750</v>
      </c>
      <c r="E102" s="1">
        <f>+'FY97'!E102+'FY96'!E102</f>
        <v>180240</v>
      </c>
      <c r="F102" s="1">
        <f>+'FY97'!F102+'FY96'!F102</f>
        <v>8580</v>
      </c>
      <c r="G102" s="1">
        <f>+'FY97'!G102+'FY96'!G102</f>
        <v>0</v>
      </c>
      <c r="H102" s="1">
        <f>+'FY97'!H102+'FY96'!H102</f>
        <v>0</v>
      </c>
      <c r="I102" s="1">
        <f>+'FY97'!I102+'FY96'!I102</f>
        <v>0</v>
      </c>
      <c r="J102" s="1">
        <f>+'FY97'!J102+'FY96'!J102</f>
        <v>763676</v>
      </c>
      <c r="K102" s="1">
        <f>+'FY97'!K102+'FY96'!K102</f>
        <v>0</v>
      </c>
      <c r="L102" s="1">
        <f>+'FY97'!L102+'FY96'!L102</f>
        <v>0</v>
      </c>
      <c r="M102" s="1">
        <f>+'FY97'!M102+'FY96'!M102</f>
        <v>750280</v>
      </c>
    </row>
    <row r="103" spans="1:13" ht="12.75">
      <c r="A103" s="2" t="s">
        <v>189</v>
      </c>
      <c r="B103" s="2" t="s">
        <v>190</v>
      </c>
      <c r="C103" s="1">
        <f>+'FY97'!C103+'FY96'!C103</f>
        <v>56340</v>
      </c>
      <c r="D103" s="1">
        <f>+'FY97'!D103+'FY96'!D103</f>
        <v>0</v>
      </c>
      <c r="E103" s="1">
        <f>+'FY97'!E103+'FY96'!E103</f>
        <v>11550</v>
      </c>
      <c r="F103" s="1">
        <f>+'FY97'!F103+'FY96'!F103</f>
        <v>0</v>
      </c>
      <c r="G103" s="1">
        <f>+'FY97'!G103+'FY96'!G103</f>
        <v>0</v>
      </c>
      <c r="H103" s="1">
        <f>+'FY97'!H103+'FY96'!H103</f>
        <v>0</v>
      </c>
      <c r="I103" s="1">
        <f>+'FY97'!I103+'FY96'!I103</f>
        <v>0</v>
      </c>
      <c r="J103" s="1">
        <f>+'FY97'!J103+'FY96'!J103</f>
        <v>87205</v>
      </c>
      <c r="K103" s="1">
        <f>+'FY97'!K103+'FY96'!K103</f>
        <v>0</v>
      </c>
      <c r="L103" s="1">
        <f>+'FY97'!L103+'FY96'!L103</f>
        <v>0</v>
      </c>
      <c r="M103" s="1">
        <f>+'FY97'!M103+'FY96'!M103</f>
        <v>74198</v>
      </c>
    </row>
    <row r="104" spans="1:13" ht="12.75">
      <c r="A104" s="2" t="s">
        <v>191</v>
      </c>
      <c r="B104" s="2" t="s">
        <v>192</v>
      </c>
      <c r="C104" s="1">
        <f>+'FY97'!C104+'FY96'!C104</f>
        <v>7911406</v>
      </c>
      <c r="D104" s="1">
        <f>+'FY97'!D104+'FY96'!D104</f>
        <v>3000</v>
      </c>
      <c r="E104" s="1">
        <f>+'FY97'!E104+'FY96'!E104</f>
        <v>380561</v>
      </c>
      <c r="F104" s="1">
        <f>+'FY97'!F104+'FY96'!F104</f>
        <v>3575</v>
      </c>
      <c r="G104" s="1">
        <f>+'FY97'!G104+'FY96'!G104</f>
        <v>0</v>
      </c>
      <c r="H104" s="1">
        <f>+'FY97'!H104+'FY96'!H104</f>
        <v>0</v>
      </c>
      <c r="I104" s="1">
        <f>+'FY97'!I104+'FY96'!I104</f>
        <v>0</v>
      </c>
      <c r="J104" s="1">
        <f>+'FY97'!J104+'FY96'!J104</f>
        <v>3045631</v>
      </c>
      <c r="K104" s="1">
        <f>+'FY97'!K104+'FY96'!K104</f>
        <v>0</v>
      </c>
      <c r="L104" s="1">
        <f>+'FY97'!L104+'FY96'!L104</f>
        <v>0</v>
      </c>
      <c r="M104" s="1">
        <f>+'FY97'!M104+'FY96'!M104</f>
        <v>2883574</v>
      </c>
    </row>
    <row r="105" spans="1:13" ht="12.75">
      <c r="A105" s="2" t="s">
        <v>193</v>
      </c>
      <c r="B105" s="2" t="s">
        <v>194</v>
      </c>
      <c r="C105" s="1">
        <f>+'FY97'!C105+'FY96'!C105</f>
        <v>68447</v>
      </c>
      <c r="D105" s="1">
        <f>+'FY97'!D105+'FY96'!D105</f>
        <v>0</v>
      </c>
      <c r="E105" s="1">
        <f>+'FY97'!E105+'FY96'!E105</f>
        <v>6600</v>
      </c>
      <c r="F105" s="1">
        <f>+'FY97'!F105+'FY96'!F105</f>
        <v>0</v>
      </c>
      <c r="G105" s="1">
        <f>+'FY97'!G105+'FY96'!G105</f>
        <v>0</v>
      </c>
      <c r="H105" s="1">
        <f>+'FY97'!H105+'FY96'!H105</f>
        <v>0</v>
      </c>
      <c r="I105" s="1">
        <f>+'FY97'!I105+'FY96'!I105</f>
        <v>0</v>
      </c>
      <c r="J105" s="1">
        <f>+'FY97'!J105+'FY96'!J105</f>
        <v>0</v>
      </c>
      <c r="K105" s="1">
        <f>+'FY97'!K105+'FY96'!K105</f>
        <v>0</v>
      </c>
      <c r="L105" s="1">
        <f>+'FY97'!L105+'FY96'!L105</f>
        <v>0</v>
      </c>
      <c r="M105" s="1">
        <f>+'FY97'!M105+'FY96'!M105</f>
        <v>0</v>
      </c>
    </row>
    <row r="106" spans="1:13" ht="12.75">
      <c r="A106" s="2" t="s">
        <v>195</v>
      </c>
      <c r="B106" s="2" t="s">
        <v>196</v>
      </c>
      <c r="C106" s="1">
        <f>+'FY97'!C106+'FY96'!C106</f>
        <v>32889</v>
      </c>
      <c r="D106" s="1">
        <f>+'FY97'!D106+'FY96'!D106</f>
        <v>0</v>
      </c>
      <c r="E106" s="1">
        <f>+'FY97'!E106+'FY96'!E106</f>
        <v>6338</v>
      </c>
      <c r="F106" s="1">
        <f>+'FY97'!F106+'FY96'!F106</f>
        <v>0</v>
      </c>
      <c r="G106" s="1">
        <f>+'FY97'!G106+'FY96'!G106</f>
        <v>0</v>
      </c>
      <c r="H106" s="1">
        <f>+'FY97'!H106+'FY96'!H106</f>
        <v>0</v>
      </c>
      <c r="I106" s="1">
        <f>+'FY97'!I106+'FY96'!I106</f>
        <v>0</v>
      </c>
      <c r="J106" s="1">
        <f>+'FY97'!J106+'FY96'!J106</f>
        <v>236059</v>
      </c>
      <c r="K106" s="1">
        <f>+'FY97'!K106+'FY96'!K106</f>
        <v>0</v>
      </c>
      <c r="L106" s="1">
        <f>+'FY97'!L106+'FY96'!L106</f>
        <v>0</v>
      </c>
      <c r="M106" s="1">
        <f>+'FY97'!M106+'FY96'!M106</f>
        <v>230126</v>
      </c>
    </row>
    <row r="107" spans="1:13" ht="12.75">
      <c r="A107" s="2" t="s">
        <v>197</v>
      </c>
      <c r="B107" s="2" t="s">
        <v>198</v>
      </c>
      <c r="C107" s="1">
        <f>+'FY97'!C107+'FY96'!C107</f>
        <v>2247593</v>
      </c>
      <c r="D107" s="1">
        <f>+'FY97'!D107+'FY96'!D107</f>
        <v>0</v>
      </c>
      <c r="E107" s="1">
        <f>+'FY97'!E107+'FY96'!E107</f>
        <v>113764</v>
      </c>
      <c r="F107" s="1">
        <f>+'FY97'!F107+'FY96'!F107</f>
        <v>0</v>
      </c>
      <c r="G107" s="1">
        <f>+'FY97'!G107+'FY96'!G107</f>
        <v>0</v>
      </c>
      <c r="H107" s="1">
        <f>+'FY97'!H107+'FY96'!H107</f>
        <v>0</v>
      </c>
      <c r="I107" s="1">
        <f>+'FY97'!I107+'FY96'!I107</f>
        <v>0</v>
      </c>
      <c r="J107" s="1">
        <f>+'FY97'!J107+'FY96'!J107</f>
        <v>609000</v>
      </c>
      <c r="K107" s="1">
        <f>+'FY97'!K107+'FY96'!K107</f>
        <v>0</v>
      </c>
      <c r="L107" s="1">
        <f>+'FY97'!L107+'FY96'!L107</f>
        <v>0</v>
      </c>
      <c r="M107" s="1">
        <f>+'FY97'!M107+'FY96'!M107</f>
        <v>588110</v>
      </c>
    </row>
    <row r="108" spans="1:13" ht="12.75">
      <c r="A108" s="2" t="s">
        <v>199</v>
      </c>
      <c r="B108" s="2" t="s">
        <v>200</v>
      </c>
      <c r="C108" s="1">
        <f>+'FY97'!C108+'FY96'!C108</f>
        <v>934050</v>
      </c>
      <c r="D108" s="1">
        <f>+'FY97'!D108+'FY96'!D108</f>
        <v>500</v>
      </c>
      <c r="E108" s="1">
        <f>+'FY97'!E108+'FY96'!E108</f>
        <v>46763</v>
      </c>
      <c r="F108" s="1">
        <f>+'FY97'!F108+'FY96'!F108</f>
        <v>0</v>
      </c>
      <c r="G108" s="1">
        <f>+'FY97'!G108+'FY96'!G108</f>
        <v>0</v>
      </c>
      <c r="H108" s="1">
        <f>+'FY97'!H108+'FY96'!H108</f>
        <v>0</v>
      </c>
      <c r="I108" s="1">
        <f>+'FY97'!I108+'FY96'!I108</f>
        <v>0</v>
      </c>
      <c r="J108" s="1">
        <f>+'FY97'!J108+'FY96'!J108</f>
        <v>767380</v>
      </c>
      <c r="K108" s="1">
        <f>+'FY97'!K108+'FY96'!K108</f>
        <v>0</v>
      </c>
      <c r="L108" s="1">
        <f>+'FY97'!L108+'FY96'!L108</f>
        <v>0</v>
      </c>
      <c r="M108" s="1">
        <f>+'FY97'!M108+'FY96'!M108</f>
        <v>742847</v>
      </c>
    </row>
    <row r="109" spans="1:13" ht="12.75">
      <c r="A109" s="2" t="s">
        <v>201</v>
      </c>
      <c r="B109" s="2" t="s">
        <v>202</v>
      </c>
      <c r="C109" s="1">
        <f>+'FY97'!C109+'FY96'!C109</f>
        <v>2082590</v>
      </c>
      <c r="D109" s="1">
        <f>+'FY97'!D109+'FY96'!D109</f>
        <v>0</v>
      </c>
      <c r="E109" s="1">
        <f>+'FY97'!E109+'FY96'!E109</f>
        <v>101543</v>
      </c>
      <c r="F109" s="1">
        <f>+'FY97'!F109+'FY96'!F109</f>
        <v>0</v>
      </c>
      <c r="G109" s="1">
        <f>+'FY97'!G109+'FY96'!G109</f>
        <v>0</v>
      </c>
      <c r="H109" s="1">
        <f>+'FY97'!H109+'FY96'!H109</f>
        <v>0</v>
      </c>
      <c r="I109" s="1">
        <f>+'FY97'!I109+'FY96'!I109</f>
        <v>0</v>
      </c>
      <c r="J109" s="1">
        <f>+'FY97'!J109+'FY96'!J109</f>
        <v>726929</v>
      </c>
      <c r="K109" s="1">
        <f>+'FY97'!K109+'FY96'!K109</f>
        <v>0</v>
      </c>
      <c r="L109" s="1">
        <f>+'FY97'!L109+'FY96'!L109</f>
        <v>0</v>
      </c>
      <c r="M109" s="1">
        <f>+'FY97'!M109+'FY96'!M109</f>
        <v>715909</v>
      </c>
    </row>
    <row r="110" spans="1:13" ht="12.75">
      <c r="A110" s="2" t="s">
        <v>203</v>
      </c>
      <c r="B110" s="2" t="s">
        <v>204</v>
      </c>
      <c r="C110" s="1">
        <f>+'FY97'!C110+'FY96'!C110</f>
        <v>218405</v>
      </c>
      <c r="D110" s="1">
        <f>+'FY97'!D110+'FY96'!D110</f>
        <v>18584</v>
      </c>
      <c r="E110" s="1">
        <f>+'FY97'!E110+'FY96'!E110</f>
        <v>15591</v>
      </c>
      <c r="F110" s="1">
        <f>+'FY97'!F110+'FY96'!F110</f>
        <v>0</v>
      </c>
      <c r="G110" s="1">
        <f>+'FY97'!G110+'FY96'!G110</f>
        <v>0</v>
      </c>
      <c r="H110" s="1">
        <f>+'FY97'!H110+'FY96'!H110</f>
        <v>0</v>
      </c>
      <c r="I110" s="1">
        <f>+'FY97'!I110+'FY96'!I110</f>
        <v>0</v>
      </c>
      <c r="J110" s="1">
        <f>+'FY97'!J110+'FY96'!J110</f>
        <v>349535</v>
      </c>
      <c r="K110" s="1">
        <f>+'FY97'!K110+'FY96'!K110</f>
        <v>0</v>
      </c>
      <c r="L110" s="1">
        <f>+'FY97'!L110+'FY96'!L110</f>
        <v>0</v>
      </c>
      <c r="M110" s="1">
        <f>+'FY97'!M110+'FY96'!M110</f>
        <v>334293</v>
      </c>
    </row>
    <row r="111" spans="1:13" ht="12.75">
      <c r="A111" s="2" t="s">
        <v>205</v>
      </c>
      <c r="B111" s="2" t="s">
        <v>206</v>
      </c>
      <c r="C111" s="1">
        <f>+'FY97'!C111+'FY96'!C111</f>
        <v>1549278</v>
      </c>
      <c r="D111" s="1">
        <f>+'FY97'!D111+'FY96'!D111</f>
        <v>211714</v>
      </c>
      <c r="E111" s="1">
        <f>+'FY97'!E111+'FY96'!E111</f>
        <v>74524</v>
      </c>
      <c r="F111" s="1">
        <f>+'FY97'!F111+'FY96'!F111</f>
        <v>9050</v>
      </c>
      <c r="G111" s="1">
        <f>+'FY97'!G111+'FY96'!G111</f>
        <v>0</v>
      </c>
      <c r="H111" s="1">
        <f>+'FY97'!H111+'FY96'!H111</f>
        <v>0</v>
      </c>
      <c r="I111" s="1">
        <f>+'FY97'!I111+'FY96'!I111</f>
        <v>0</v>
      </c>
      <c r="J111" s="1">
        <f>+'FY97'!J111+'FY96'!J111</f>
        <v>1427058</v>
      </c>
      <c r="K111" s="1">
        <f>+'FY97'!K111+'FY96'!K111</f>
        <v>88583</v>
      </c>
      <c r="L111" s="1">
        <f>+'FY97'!L111+'FY96'!L111</f>
        <v>0</v>
      </c>
      <c r="M111" s="1">
        <f>+'FY97'!M111+'FY96'!M111</f>
        <v>1409632</v>
      </c>
    </row>
    <row r="112" spans="1:13" ht="12.75">
      <c r="A112" s="2" t="s">
        <v>207</v>
      </c>
      <c r="B112" s="2" t="s">
        <v>208</v>
      </c>
      <c r="C112" s="1">
        <f>+'FY97'!C112+'FY96'!C112</f>
        <v>2550612</v>
      </c>
      <c r="D112" s="1">
        <f>+'FY97'!D112+'FY96'!D112</f>
        <v>365802</v>
      </c>
      <c r="E112" s="1">
        <f>+'FY97'!E112+'FY96'!E112</f>
        <v>178347</v>
      </c>
      <c r="F112" s="1">
        <f>+'FY97'!F112+'FY96'!F112</f>
        <v>55142</v>
      </c>
      <c r="G112" s="1">
        <f>+'FY97'!G112+'FY96'!G112</f>
        <v>0</v>
      </c>
      <c r="H112" s="1">
        <f>+'FY97'!H112+'FY96'!H112</f>
        <v>0</v>
      </c>
      <c r="I112" s="1">
        <f>+'FY97'!I112+'FY96'!I112</f>
        <v>0</v>
      </c>
      <c r="J112" s="1">
        <f>+'FY97'!J112+'FY96'!J112</f>
        <v>4883541</v>
      </c>
      <c r="K112" s="1">
        <f>+'FY97'!K112+'FY96'!K112</f>
        <v>280412</v>
      </c>
      <c r="L112" s="1">
        <f>+'FY97'!L112+'FY96'!L112</f>
        <v>0</v>
      </c>
      <c r="M112" s="1">
        <f>+'FY97'!M112+'FY96'!M112</f>
        <v>5084477</v>
      </c>
    </row>
    <row r="113" spans="1:13" ht="12.75">
      <c r="A113" s="2" t="s">
        <v>209</v>
      </c>
      <c r="B113" s="2" t="s">
        <v>210</v>
      </c>
      <c r="C113" s="1">
        <f>+'FY97'!C113+'FY96'!C113</f>
        <v>2751907</v>
      </c>
      <c r="D113" s="1">
        <f>+'FY97'!D113+'FY96'!D113</f>
        <v>372127</v>
      </c>
      <c r="E113" s="1">
        <f>+'FY97'!E113+'FY96'!E113</f>
        <v>187446</v>
      </c>
      <c r="F113" s="1">
        <f>+'FY97'!F113+'FY96'!F113</f>
        <v>75565</v>
      </c>
      <c r="G113" s="1">
        <f>+'FY97'!G113+'FY96'!G113</f>
        <v>0</v>
      </c>
      <c r="H113" s="1">
        <f>+'FY97'!H113+'FY96'!H113</f>
        <v>0</v>
      </c>
      <c r="I113" s="1">
        <f>+'FY97'!I113+'FY96'!I113</f>
        <v>0</v>
      </c>
      <c r="J113" s="1">
        <f>+'FY97'!J113+'FY96'!J113</f>
        <v>1250903</v>
      </c>
      <c r="K113" s="1">
        <f>+'FY97'!K113+'FY96'!K113</f>
        <v>65918</v>
      </c>
      <c r="L113" s="1">
        <f>+'FY97'!L113+'FY96'!L113</f>
        <v>0</v>
      </c>
      <c r="M113" s="1">
        <f>+'FY97'!M113+'FY96'!M113</f>
        <v>1292538</v>
      </c>
    </row>
    <row r="114" spans="1:13" ht="12.75">
      <c r="A114" s="2" t="s">
        <v>211</v>
      </c>
      <c r="B114" s="2" t="s">
        <v>212</v>
      </c>
      <c r="C114" s="1">
        <f>+'FY97'!C114+'FY96'!C114</f>
        <v>1132283</v>
      </c>
      <c r="D114" s="1">
        <f>+'FY97'!D114+'FY96'!D114</f>
        <v>0</v>
      </c>
      <c r="E114" s="1">
        <f>+'FY97'!E114+'FY96'!E114</f>
        <v>59501</v>
      </c>
      <c r="F114" s="1">
        <f>+'FY97'!F114+'FY96'!F114</f>
        <v>0</v>
      </c>
      <c r="G114" s="1">
        <f>+'FY97'!G114+'FY96'!G114</f>
        <v>0</v>
      </c>
      <c r="H114" s="1">
        <f>+'FY97'!H114+'FY96'!H114</f>
        <v>0</v>
      </c>
      <c r="I114" s="1">
        <f>+'FY97'!I114+'FY96'!I114</f>
        <v>0</v>
      </c>
      <c r="J114" s="1">
        <f>+'FY97'!J114+'FY96'!J114</f>
        <v>674498</v>
      </c>
      <c r="K114" s="1">
        <f>+'FY97'!K114+'FY96'!K114</f>
        <v>0</v>
      </c>
      <c r="L114" s="1">
        <f>+'FY97'!L114+'FY96'!L114</f>
        <v>0</v>
      </c>
      <c r="M114" s="1">
        <f>+'FY97'!M114+'FY96'!M114</f>
        <v>494258</v>
      </c>
    </row>
    <row r="115" spans="1:13" ht="12.75">
      <c r="A115" s="2" t="s">
        <v>213</v>
      </c>
      <c r="B115" s="2" t="s">
        <v>214</v>
      </c>
      <c r="C115" s="1">
        <f>+'FY97'!C115+'FY96'!C115</f>
        <v>2687114</v>
      </c>
      <c r="D115" s="1">
        <f>+'FY97'!D115+'FY96'!D115</f>
        <v>0</v>
      </c>
      <c r="E115" s="1">
        <f>+'FY97'!E115+'FY96'!E115</f>
        <v>138352</v>
      </c>
      <c r="F115" s="1">
        <f>+'FY97'!F115+'FY96'!F115</f>
        <v>6150</v>
      </c>
      <c r="G115" s="1">
        <f>+'FY97'!G115+'FY96'!G115</f>
        <v>0</v>
      </c>
      <c r="H115" s="1">
        <f>+'FY97'!H115+'FY96'!H115</f>
        <v>0</v>
      </c>
      <c r="I115" s="1">
        <f>+'FY97'!I115+'FY96'!I115</f>
        <v>0</v>
      </c>
      <c r="J115" s="1">
        <f>+'FY97'!J115+'FY96'!J115</f>
        <v>899056</v>
      </c>
      <c r="K115" s="1">
        <f>+'FY97'!K115+'FY96'!K115</f>
        <v>0</v>
      </c>
      <c r="L115" s="1">
        <f>+'FY97'!L115+'FY96'!L115</f>
        <v>0</v>
      </c>
      <c r="M115" s="1">
        <f>+'FY97'!M115+'FY96'!M115</f>
        <v>834335</v>
      </c>
    </row>
    <row r="116" spans="1:13" ht="12.75">
      <c r="A116" s="2" t="s">
        <v>215</v>
      </c>
      <c r="B116" s="2" t="s">
        <v>216</v>
      </c>
      <c r="C116" s="1">
        <f>+'FY97'!C116+'FY96'!C116</f>
        <v>1390121</v>
      </c>
      <c r="D116" s="1">
        <f>+'FY97'!D116+'FY96'!D116</f>
        <v>0</v>
      </c>
      <c r="E116" s="1">
        <f>+'FY97'!E116+'FY96'!E116</f>
        <v>55198</v>
      </c>
      <c r="F116" s="1">
        <f>+'FY97'!F116+'FY96'!F116</f>
        <v>0</v>
      </c>
      <c r="G116" s="1">
        <f>+'FY97'!G116+'FY96'!G116</f>
        <v>0</v>
      </c>
      <c r="H116" s="1">
        <f>+'FY97'!H116+'FY96'!H116</f>
        <v>0</v>
      </c>
      <c r="I116" s="1">
        <f>+'FY97'!I116+'FY96'!I116</f>
        <v>0</v>
      </c>
      <c r="J116" s="1">
        <f>+'FY97'!J116+'FY96'!J116</f>
        <v>491929</v>
      </c>
      <c r="K116" s="1">
        <f>+'FY97'!K116+'FY96'!K116</f>
        <v>0</v>
      </c>
      <c r="L116" s="1">
        <f>+'FY97'!L116+'FY96'!L116</f>
        <v>0</v>
      </c>
      <c r="M116" s="1">
        <f>+'FY97'!M116+'FY96'!M116</f>
        <v>459027</v>
      </c>
    </row>
    <row r="117" spans="1:13" ht="12.75">
      <c r="A117" s="2" t="s">
        <v>217</v>
      </c>
      <c r="B117" s="2" t="s">
        <v>218</v>
      </c>
      <c r="C117" s="1">
        <f>+'FY97'!C117+'FY96'!C117</f>
        <v>1050891</v>
      </c>
      <c r="D117" s="1">
        <f>+'FY97'!D117+'FY96'!D117</f>
        <v>0</v>
      </c>
      <c r="E117" s="1">
        <f>+'FY97'!E117+'FY96'!E117</f>
        <v>112040</v>
      </c>
      <c r="F117" s="1">
        <f>+'FY97'!F117+'FY96'!F117</f>
        <v>0</v>
      </c>
      <c r="G117" s="1">
        <f>+'FY97'!G117+'FY96'!G117</f>
        <v>0</v>
      </c>
      <c r="H117" s="1">
        <f>+'FY97'!H117+'FY96'!H117</f>
        <v>0</v>
      </c>
      <c r="I117" s="1">
        <f>+'FY97'!I117+'FY96'!I117</f>
        <v>0</v>
      </c>
      <c r="J117" s="1">
        <f>+'FY97'!J117+'FY96'!J117</f>
        <v>589623</v>
      </c>
      <c r="K117" s="1">
        <f>+'FY97'!K117+'FY96'!K117</f>
        <v>0</v>
      </c>
      <c r="L117" s="1">
        <f>+'FY97'!L117+'FY96'!L117</f>
        <v>0</v>
      </c>
      <c r="M117" s="1">
        <f>+'FY97'!M117+'FY96'!M117</f>
        <v>415526</v>
      </c>
    </row>
    <row r="118" spans="1:13" ht="12.75">
      <c r="A118" s="2" t="s">
        <v>219</v>
      </c>
      <c r="B118" s="2" t="s">
        <v>220</v>
      </c>
      <c r="C118" s="1">
        <f>+'FY97'!C118+'FY96'!C118</f>
        <v>0</v>
      </c>
      <c r="D118" s="1">
        <f>+'FY97'!D118+'FY96'!D118</f>
        <v>0</v>
      </c>
      <c r="E118" s="1">
        <f>+'FY97'!E118+'FY96'!E118</f>
        <v>0</v>
      </c>
      <c r="F118" s="1">
        <f>+'FY97'!F118+'FY96'!F118</f>
        <v>0</v>
      </c>
      <c r="G118" s="1">
        <f>+'FY97'!G118+'FY96'!G118</f>
        <v>2770955</v>
      </c>
      <c r="H118" s="1">
        <f>+'FY97'!H118+'FY96'!H118</f>
        <v>2641810</v>
      </c>
      <c r="I118" s="1">
        <f>+'FY97'!I118+'FY96'!I118</f>
        <v>1258327</v>
      </c>
      <c r="J118" s="1">
        <f>+'FY97'!J118+'FY96'!J118</f>
        <v>0</v>
      </c>
      <c r="K118" s="1">
        <f>+'FY97'!K118+'FY96'!K118</f>
        <v>0</v>
      </c>
      <c r="L118" s="1">
        <f>+'FY97'!L118+'FY96'!L118</f>
        <v>0</v>
      </c>
      <c r="M118" s="1">
        <f>+'FY97'!M118+'FY96'!M118</f>
        <v>0</v>
      </c>
    </row>
    <row r="119" spans="1:13" ht="12.75">
      <c r="A119" s="2" t="s">
        <v>221</v>
      </c>
      <c r="B119" s="2" t="s">
        <v>222</v>
      </c>
      <c r="C119" s="1">
        <f>+'FY97'!C119+'FY96'!C119</f>
        <v>0</v>
      </c>
      <c r="D119" s="1">
        <f>+'FY97'!D119+'FY96'!D119</f>
        <v>0</v>
      </c>
      <c r="E119" s="1">
        <f>+'FY97'!E119+'FY96'!E119</f>
        <v>0</v>
      </c>
      <c r="F119" s="1">
        <f>+'FY97'!F119+'FY96'!F119</f>
        <v>0</v>
      </c>
      <c r="G119" s="1">
        <f>+'FY97'!G119+'FY96'!G119</f>
        <v>0</v>
      </c>
      <c r="H119" s="1">
        <f>+'FY97'!H119+'FY96'!H119</f>
        <v>0</v>
      </c>
      <c r="I119" s="1">
        <f>+'FY97'!I119+'FY96'!I119</f>
        <v>0</v>
      </c>
      <c r="J119" s="1">
        <f>+'FY97'!J119+'FY96'!J119</f>
        <v>330272</v>
      </c>
      <c r="K119" s="1">
        <f>+'FY97'!K119+'FY96'!K119</f>
        <v>0</v>
      </c>
      <c r="L119" s="1">
        <f>+'FY97'!L119+'FY96'!L119</f>
        <v>0</v>
      </c>
      <c r="M119" s="1">
        <f>+'FY97'!M119+'FY96'!M119</f>
        <v>281834</v>
      </c>
    </row>
    <row r="120" spans="1:13" ht="12.75">
      <c r="A120" s="2" t="s">
        <v>223</v>
      </c>
      <c r="B120" s="2" t="s">
        <v>224</v>
      </c>
      <c r="C120" s="1">
        <f>+'FY97'!C120+'FY96'!C120</f>
        <v>0</v>
      </c>
      <c r="D120" s="1">
        <f>+'FY97'!D120+'FY96'!D120</f>
        <v>0</v>
      </c>
      <c r="E120" s="1">
        <f>+'FY97'!E120+'FY96'!E120</f>
        <v>0</v>
      </c>
      <c r="F120" s="1">
        <f>+'FY97'!F120+'FY96'!F120</f>
        <v>0</v>
      </c>
      <c r="G120" s="1">
        <f>+'FY97'!G120+'FY96'!G120</f>
        <v>0</v>
      </c>
      <c r="H120" s="1">
        <f>+'FY97'!H120+'FY96'!H120</f>
        <v>0</v>
      </c>
      <c r="I120" s="1">
        <f>+'FY97'!I120+'FY96'!I120</f>
        <v>0</v>
      </c>
      <c r="J120" s="1">
        <f>+'FY97'!J120+'FY96'!J120</f>
        <v>266338</v>
      </c>
      <c r="K120" s="1">
        <f>+'FY97'!K120+'FY96'!K120</f>
        <v>0</v>
      </c>
      <c r="L120" s="1">
        <f>+'FY97'!L120+'FY96'!L120</f>
        <v>0</v>
      </c>
      <c r="M120" s="1">
        <f>+'FY97'!M120+'FY96'!M120</f>
        <v>230655</v>
      </c>
    </row>
    <row r="121" spans="1:13" ht="12.75">
      <c r="A121" s="2" t="s">
        <v>225</v>
      </c>
      <c r="B121" s="2" t="s">
        <v>226</v>
      </c>
      <c r="C121" s="1">
        <f>+'FY97'!C121+'FY96'!C121</f>
        <v>0</v>
      </c>
      <c r="D121" s="1">
        <f>+'FY97'!D121+'FY96'!D121</f>
        <v>0</v>
      </c>
      <c r="E121" s="1">
        <f>+'FY97'!E121+'FY96'!E121</f>
        <v>0</v>
      </c>
      <c r="F121" s="1">
        <f>+'FY97'!F121+'FY96'!F121</f>
        <v>0</v>
      </c>
      <c r="G121" s="1">
        <f>+'FY97'!G121+'FY96'!G121</f>
        <v>0</v>
      </c>
      <c r="H121" s="1">
        <f>+'FY97'!H121+'FY96'!H121</f>
        <v>0</v>
      </c>
      <c r="I121" s="1">
        <f>+'FY97'!I121+'FY96'!I121</f>
        <v>0</v>
      </c>
      <c r="J121" s="1">
        <f>+'FY97'!J121+'FY96'!J121</f>
        <v>363883</v>
      </c>
      <c r="K121" s="1">
        <f>+'FY97'!K121+'FY96'!K121</f>
        <v>0</v>
      </c>
      <c r="L121" s="1">
        <f>+'FY97'!L121+'FY96'!L121</f>
        <v>0</v>
      </c>
      <c r="M121" s="1">
        <f>+'FY97'!M121+'FY96'!M121</f>
        <v>357469</v>
      </c>
    </row>
    <row r="122" spans="1:13" ht="12.75">
      <c r="A122" s="2" t="s">
        <v>227</v>
      </c>
      <c r="B122" s="2" t="s">
        <v>41</v>
      </c>
      <c r="C122" s="1">
        <f>+'FY97'!C122+'FY96'!C122</f>
        <v>1172588</v>
      </c>
      <c r="D122" s="1">
        <f>+'FY97'!D122+'FY96'!D122</f>
        <v>0</v>
      </c>
      <c r="E122" s="1">
        <f>+'FY97'!E122+'FY96'!E122</f>
        <v>79763</v>
      </c>
      <c r="F122" s="1">
        <f>+'FY97'!F122+'FY96'!F122</f>
        <v>0</v>
      </c>
      <c r="G122" s="1">
        <f>+'FY97'!G122+'FY96'!G122</f>
        <v>0</v>
      </c>
      <c r="H122" s="1">
        <f>+'FY97'!H122+'FY96'!H122</f>
        <v>0</v>
      </c>
      <c r="I122" s="1">
        <f>+'FY97'!I122+'FY96'!I122</f>
        <v>0</v>
      </c>
      <c r="J122" s="1">
        <f>+'FY97'!J122+'FY96'!J122</f>
        <v>0</v>
      </c>
      <c r="K122" s="1">
        <f>+'FY97'!K122+'FY96'!K122</f>
        <v>0</v>
      </c>
      <c r="L122" s="1">
        <f>+'FY97'!L122+'FY96'!L122</f>
        <v>0</v>
      </c>
      <c r="M122" s="1">
        <f>+'FY97'!M122+'FY96'!M122</f>
        <v>0</v>
      </c>
    </row>
    <row r="123" spans="1:13" ht="12.75">
      <c r="A123" s="2" t="s">
        <v>228</v>
      </c>
      <c r="B123" s="2" t="s">
        <v>43</v>
      </c>
      <c r="C123" s="1">
        <f>+'FY97'!C123+'FY96'!C123</f>
        <v>0</v>
      </c>
      <c r="D123" s="1">
        <f>+'FY97'!D123+'FY96'!D123</f>
        <v>0</v>
      </c>
      <c r="E123" s="1">
        <f>+'FY97'!E123+'FY96'!E123</f>
        <v>0</v>
      </c>
      <c r="F123" s="1">
        <f>+'FY97'!F123+'FY96'!F123</f>
        <v>0</v>
      </c>
      <c r="G123" s="1">
        <f>+'FY97'!G123+'FY96'!G123</f>
        <v>0</v>
      </c>
      <c r="H123" s="1">
        <f>+'FY97'!H123+'FY96'!H123</f>
        <v>0</v>
      </c>
      <c r="I123" s="1">
        <f>+'FY97'!I123+'FY96'!I123</f>
        <v>0</v>
      </c>
      <c r="J123" s="1">
        <f>+'FY97'!J123+'FY96'!J123</f>
        <v>1123170</v>
      </c>
      <c r="K123" s="1">
        <f>+'FY97'!K123+'FY96'!K123</f>
        <v>0</v>
      </c>
      <c r="L123" s="1">
        <f>+'FY97'!L123+'FY96'!L123</f>
        <v>0</v>
      </c>
      <c r="M123" s="1">
        <f>+'FY97'!M123+'FY96'!M123</f>
        <v>805249</v>
      </c>
    </row>
    <row r="124" spans="1:13" ht="12.75">
      <c r="A124" s="2" t="s">
        <v>229</v>
      </c>
      <c r="B124" s="2" t="s">
        <v>45</v>
      </c>
      <c r="C124" s="1">
        <f>+'FY97'!C124+'FY96'!C124</f>
        <v>75197</v>
      </c>
      <c r="D124" s="1">
        <f>+'FY97'!D124+'FY96'!D124</f>
        <v>0</v>
      </c>
      <c r="E124" s="1">
        <f>+'FY97'!E124+'FY96'!E124</f>
        <v>5100</v>
      </c>
      <c r="F124" s="1">
        <f>+'FY97'!F124+'FY96'!F124</f>
        <v>0</v>
      </c>
      <c r="G124" s="1">
        <f>+'FY97'!G124+'FY96'!G124</f>
        <v>0</v>
      </c>
      <c r="H124" s="1">
        <f>+'FY97'!H124+'FY96'!H124</f>
        <v>0</v>
      </c>
      <c r="I124" s="1">
        <f>+'FY97'!I124+'FY96'!I124</f>
        <v>0</v>
      </c>
      <c r="J124" s="1">
        <f>+'FY97'!J124+'FY96'!J124</f>
        <v>2112781</v>
      </c>
      <c r="K124" s="1">
        <f>+'FY97'!K124+'FY96'!K124</f>
        <v>0</v>
      </c>
      <c r="L124" s="1">
        <f>+'FY97'!L124+'FY96'!L124</f>
        <v>0</v>
      </c>
      <c r="M124" s="1">
        <f>+'FY97'!M124+'FY96'!M124</f>
        <v>1257522</v>
      </c>
    </row>
    <row r="125" spans="1:13" ht="12.75">
      <c r="A125" s="2" t="s">
        <v>230</v>
      </c>
      <c r="B125" s="2" t="s">
        <v>47</v>
      </c>
      <c r="C125" s="1">
        <f>+'FY97'!C125+'FY96'!C125</f>
        <v>0</v>
      </c>
      <c r="D125" s="1">
        <f>+'FY97'!D125+'FY96'!D125</f>
        <v>0</v>
      </c>
      <c r="E125" s="1">
        <f>+'FY97'!E125+'FY96'!E125</f>
        <v>0</v>
      </c>
      <c r="F125" s="1">
        <f>+'FY97'!F125+'FY96'!F125</f>
        <v>0</v>
      </c>
      <c r="G125" s="1">
        <f>+'FY97'!G125+'FY96'!G125</f>
        <v>0</v>
      </c>
      <c r="H125" s="1">
        <f>+'FY97'!H125+'FY96'!H125</f>
        <v>0</v>
      </c>
      <c r="I125" s="1">
        <f>+'FY97'!I125+'FY96'!I125</f>
        <v>0</v>
      </c>
      <c r="J125" s="1">
        <f>+'FY97'!J125+'FY96'!J125</f>
        <v>2464580</v>
      </c>
      <c r="K125" s="1">
        <f>+'FY97'!K125+'FY96'!K125</f>
        <v>0</v>
      </c>
      <c r="L125" s="1">
        <f>+'FY97'!L125+'FY96'!L125</f>
        <v>0</v>
      </c>
      <c r="M125" s="1">
        <f>+'FY97'!M125+'FY96'!M125</f>
        <v>2184042</v>
      </c>
    </row>
    <row r="126" spans="1:13" ht="12.75">
      <c r="A126" s="2" t="s">
        <v>48</v>
      </c>
      <c r="B126" s="2"/>
      <c r="C126" s="1">
        <f>+'FY97'!C126+'FY96'!C126</f>
        <v>175831793</v>
      </c>
      <c r="D126" s="1">
        <f>+'FY97'!D126+'FY96'!D126</f>
        <v>8945105</v>
      </c>
      <c r="E126" s="1">
        <f>+'FY97'!E126+'FY96'!E126</f>
        <v>12746902</v>
      </c>
      <c r="F126" s="1">
        <f>+'FY97'!F126+'FY96'!F126</f>
        <v>377099</v>
      </c>
      <c r="G126" s="1">
        <f>+'FY97'!G126+'FY96'!G126</f>
        <v>8183435</v>
      </c>
      <c r="H126" s="1">
        <f>+'FY97'!H126+'FY96'!H126</f>
        <v>5457334</v>
      </c>
      <c r="I126" s="1">
        <f>+'FY97'!I126+'FY96'!I126</f>
        <v>4549466</v>
      </c>
      <c r="J126" s="1">
        <f>+'FY97'!J126+'FY96'!J126</f>
        <v>109403392</v>
      </c>
      <c r="K126" s="1">
        <f>+'FY97'!K126+'FY96'!K126</f>
        <v>6344364</v>
      </c>
      <c r="L126" s="1">
        <f>+'FY97'!L126+'FY96'!L126</f>
        <v>4616019</v>
      </c>
      <c r="M126" s="1">
        <f>+'FY97'!M126+'FY96'!M126</f>
        <v>92111340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M126"/>
  <sheetViews>
    <sheetView zoomScalePageLayoutView="0" workbookViewId="0" topLeftCell="I11">
      <selection activeCell="M24" sqref="M24"/>
    </sheetView>
  </sheetViews>
  <sheetFormatPr defaultColWidth="9.140625" defaultRowHeight="12.75"/>
  <cols>
    <col min="1" max="1" width="4.00390625" style="1" customWidth="1"/>
    <col min="2" max="2" width="20.7109375" style="1" customWidth="1"/>
    <col min="3" max="3" width="11.421875" style="1" customWidth="1"/>
    <col min="4" max="5" width="10.421875" style="1" customWidth="1"/>
    <col min="6" max="6" width="8.8515625" style="1" customWidth="1"/>
    <col min="7" max="9" width="10.421875" style="1" customWidth="1"/>
    <col min="10" max="10" width="11.421875" style="1" customWidth="1"/>
    <col min="11" max="12" width="10.421875" style="1" customWidth="1"/>
    <col min="13" max="13" width="11.421875" style="1" customWidth="1"/>
    <col min="14" max="16384" width="9.140625" style="1" customWidth="1"/>
  </cols>
  <sheetData>
    <row r="6" spans="1:13" ht="13.5" thickBot="1">
      <c r="A6" s="2" t="s">
        <v>3</v>
      </c>
      <c r="B6" s="2"/>
      <c r="C6" s="3" t="s">
        <v>4</v>
      </c>
      <c r="D6" s="4"/>
      <c r="E6" s="4"/>
      <c r="F6" s="5"/>
      <c r="G6" s="3" t="s">
        <v>5</v>
      </c>
      <c r="H6" s="4"/>
      <c r="I6" s="5"/>
      <c r="J6" s="4" t="s">
        <v>6</v>
      </c>
      <c r="K6" s="4"/>
      <c r="L6" s="4"/>
      <c r="M6" s="5"/>
    </row>
    <row r="7" spans="1:13" ht="13.5" thickTop="1">
      <c r="A7" s="2"/>
      <c r="B7" s="6"/>
      <c r="C7" s="7"/>
      <c r="D7" s="7" t="s">
        <v>7</v>
      </c>
      <c r="E7" s="7" t="s">
        <v>8</v>
      </c>
      <c r="F7" s="6" t="s">
        <v>8</v>
      </c>
      <c r="G7" s="8"/>
      <c r="H7" s="7" t="s">
        <v>7</v>
      </c>
      <c r="I7" s="6" t="s">
        <v>8</v>
      </c>
      <c r="J7" s="7"/>
      <c r="K7" s="7" t="s">
        <v>7</v>
      </c>
      <c r="L7" s="7" t="s">
        <v>9</v>
      </c>
      <c r="M7" s="6" t="s">
        <v>8</v>
      </c>
    </row>
    <row r="8" spans="1:13" ht="12.75">
      <c r="A8" s="2"/>
      <c r="B8" s="6"/>
      <c r="C8" s="7" t="s">
        <v>10</v>
      </c>
      <c r="D8" s="7" t="s">
        <v>11</v>
      </c>
      <c r="E8" s="7" t="s">
        <v>12</v>
      </c>
      <c r="F8" s="6" t="s">
        <v>13</v>
      </c>
      <c r="G8" s="8" t="s">
        <v>10</v>
      </c>
      <c r="H8" s="7" t="s">
        <v>11</v>
      </c>
      <c r="I8" s="6" t="s">
        <v>12</v>
      </c>
      <c r="J8" s="7" t="s">
        <v>10</v>
      </c>
      <c r="K8" s="7" t="s">
        <v>11</v>
      </c>
      <c r="L8" s="7" t="s">
        <v>15</v>
      </c>
      <c r="M8" s="6" t="s">
        <v>12</v>
      </c>
    </row>
    <row r="9" spans="1:13" ht="12.75">
      <c r="A9" s="9" t="s">
        <v>16</v>
      </c>
      <c r="B9" s="10"/>
      <c r="C9" s="9" t="s">
        <v>17</v>
      </c>
      <c r="D9" s="9" t="s">
        <v>18</v>
      </c>
      <c r="E9" s="9" t="s">
        <v>19</v>
      </c>
      <c r="F9" s="10" t="s">
        <v>16</v>
      </c>
      <c r="G9" s="11" t="s">
        <v>17</v>
      </c>
      <c r="H9" s="9" t="s">
        <v>18</v>
      </c>
      <c r="I9" s="10" t="s">
        <v>16</v>
      </c>
      <c r="J9" s="9" t="s">
        <v>17</v>
      </c>
      <c r="K9" s="9" t="s">
        <v>18</v>
      </c>
      <c r="L9" s="9" t="s">
        <v>17</v>
      </c>
      <c r="M9" s="10" t="s">
        <v>16</v>
      </c>
    </row>
    <row r="10" spans="1:13" ht="12.75">
      <c r="A10" s="2" t="s">
        <v>20</v>
      </c>
      <c r="B10" s="2" t="s">
        <v>21</v>
      </c>
      <c r="C10" s="1">
        <f>+'FY96 &amp; FY97 Total'!C10/2</f>
        <v>6155513.5</v>
      </c>
      <c r="D10" s="1">
        <f>+'FY96 &amp; FY97 Total'!D10/2</f>
        <v>32020.5</v>
      </c>
      <c r="E10" s="1">
        <f>+'FY96 &amp; FY97 Total'!E10/2</f>
        <v>431301</v>
      </c>
      <c r="F10" s="1">
        <f>+'FY96 &amp; FY97 Total'!F10/2</f>
        <v>26142.5</v>
      </c>
      <c r="G10" s="1">
        <f>+'FY96 &amp; FY97 Total'!G10/2</f>
        <v>0</v>
      </c>
      <c r="H10" s="1">
        <f>+'FY96 &amp; FY97 Total'!H10/2</f>
        <v>0</v>
      </c>
      <c r="I10" s="1">
        <f>+'FY96 &amp; FY97 Total'!I10/2</f>
        <v>0</v>
      </c>
      <c r="J10" s="1">
        <f>+'FY96 &amp; FY97 Total'!J10/2</f>
        <v>3515463.5</v>
      </c>
      <c r="K10" s="1">
        <f>+'FY96 &amp; FY97 Total'!K10/2</f>
        <v>0</v>
      </c>
      <c r="L10" s="1">
        <f>+'FY96 &amp; FY97 Total'!L10/2</f>
        <v>0</v>
      </c>
      <c r="M10" s="1">
        <f>+'FY96 &amp; FY97 Total'!M10/2</f>
        <v>3094295</v>
      </c>
    </row>
    <row r="11" spans="1:13" ht="12.75">
      <c r="A11" s="2" t="s">
        <v>22</v>
      </c>
      <c r="B11" s="2" t="s">
        <v>23</v>
      </c>
      <c r="C11" s="1">
        <f>+'FY96 &amp; FY97 Total'!C11/2</f>
        <v>9943370.5</v>
      </c>
      <c r="D11" s="1">
        <f>+'FY96 &amp; FY97 Total'!D11/2</f>
        <v>0</v>
      </c>
      <c r="E11" s="1">
        <f>+'FY96 &amp; FY97 Total'!E11/2</f>
        <v>694745</v>
      </c>
      <c r="F11" s="1">
        <f>+'FY96 &amp; FY97 Total'!F11/2</f>
        <v>1392.5</v>
      </c>
      <c r="G11" s="1">
        <f>+'FY96 &amp; FY97 Total'!G11/2</f>
        <v>0</v>
      </c>
      <c r="H11" s="1">
        <f>+'FY96 &amp; FY97 Total'!H11/2</f>
        <v>0</v>
      </c>
      <c r="I11" s="1">
        <f>+'FY96 &amp; FY97 Total'!I11/2</f>
        <v>0</v>
      </c>
      <c r="J11" s="1">
        <f>+'FY96 &amp; FY97 Total'!J11/2</f>
        <v>6089082</v>
      </c>
      <c r="K11" s="1">
        <f>+'FY96 &amp; FY97 Total'!K11/2</f>
        <v>1627806.5</v>
      </c>
      <c r="L11" s="1">
        <f>+'FY96 &amp; FY97 Total'!L11/2</f>
        <v>2395548.5</v>
      </c>
      <c r="M11" s="1">
        <f>+'FY96 &amp; FY97 Total'!M11/2</f>
        <v>2254950</v>
      </c>
    </row>
    <row r="12" spans="1:13" ht="12.75">
      <c r="A12" s="2" t="s">
        <v>24</v>
      </c>
      <c r="B12" s="2" t="s">
        <v>25</v>
      </c>
      <c r="C12" s="1">
        <f>+'FY96 &amp; FY97 Total'!C12/2</f>
        <v>2395931</v>
      </c>
      <c r="D12" s="1">
        <f>+'FY96 &amp; FY97 Total'!D12/2</f>
        <v>0</v>
      </c>
      <c r="E12" s="1">
        <f>+'FY96 &amp; FY97 Total'!E12/2</f>
        <v>171473</v>
      </c>
      <c r="F12" s="1">
        <f>+'FY96 &amp; FY97 Total'!F12/2</f>
        <v>0</v>
      </c>
      <c r="G12" s="1">
        <f>+'FY96 &amp; FY97 Total'!G12/2</f>
        <v>0</v>
      </c>
      <c r="H12" s="1">
        <f>+'FY96 &amp; FY97 Total'!H12/2</f>
        <v>0</v>
      </c>
      <c r="I12" s="1">
        <f>+'FY96 &amp; FY97 Total'!I12/2</f>
        <v>0</v>
      </c>
      <c r="J12" s="1">
        <f>+'FY96 &amp; FY97 Total'!J12/2</f>
        <v>3154552</v>
      </c>
      <c r="K12" s="1">
        <f>+'FY96 &amp; FY97 Total'!K12/2</f>
        <v>0</v>
      </c>
      <c r="L12" s="1">
        <f>+'FY96 &amp; FY97 Total'!L12/2</f>
        <v>0</v>
      </c>
      <c r="M12" s="1">
        <f>+'FY96 &amp; FY97 Total'!M12/2</f>
        <v>2627310.5</v>
      </c>
    </row>
    <row r="13" spans="1:13" ht="12.75">
      <c r="A13" s="2" t="s">
        <v>26</v>
      </c>
      <c r="B13" s="2" t="s">
        <v>27</v>
      </c>
      <c r="C13" s="1">
        <f>+'FY96 &amp; FY97 Total'!C13/2</f>
        <v>17519355.5</v>
      </c>
      <c r="D13" s="1">
        <f>+'FY96 &amp; FY97 Total'!D13/2</f>
        <v>2305772.5</v>
      </c>
      <c r="E13" s="1">
        <f>+'FY96 &amp; FY97 Total'!E13/2</f>
        <v>1217081</v>
      </c>
      <c r="F13" s="1">
        <f>+'FY96 &amp; FY97 Total'!F13/2</f>
        <v>43479.5</v>
      </c>
      <c r="G13" s="1">
        <f>+'FY96 &amp; FY97 Total'!G13/2</f>
        <v>0</v>
      </c>
      <c r="H13" s="1">
        <f>+'FY96 &amp; FY97 Total'!H13/2</f>
        <v>0</v>
      </c>
      <c r="I13" s="1">
        <f>+'FY96 &amp; FY97 Total'!I13/2</f>
        <v>0</v>
      </c>
      <c r="J13" s="1">
        <f>+'FY96 &amp; FY97 Total'!J13/2</f>
        <v>14343731.5</v>
      </c>
      <c r="K13" s="1">
        <f>+'FY96 &amp; FY97 Total'!K13/2</f>
        <v>892142</v>
      </c>
      <c r="L13" s="1">
        <f>+'FY96 &amp; FY97 Total'!L13/2</f>
        <v>0</v>
      </c>
      <c r="M13" s="1">
        <f>+'FY96 &amp; FY97 Total'!M13/2</f>
        <v>13449643.5</v>
      </c>
    </row>
    <row r="14" spans="1:13" ht="12.75">
      <c r="A14" s="2" t="s">
        <v>28</v>
      </c>
      <c r="B14" s="2" t="s">
        <v>29</v>
      </c>
      <c r="C14" s="1">
        <f>+'FY96 &amp; FY97 Total'!C14/2</f>
        <v>7095332</v>
      </c>
      <c r="D14" s="1">
        <f>+'FY96 &amp; FY97 Total'!D14/2</f>
        <v>500161.5</v>
      </c>
      <c r="E14" s="1">
        <f>+'FY96 &amp; FY97 Total'!E14/2</f>
        <v>855918.5</v>
      </c>
      <c r="F14" s="1">
        <f>+'FY96 &amp; FY97 Total'!F14/2</f>
        <v>14851</v>
      </c>
      <c r="G14" s="1">
        <f>+'FY96 &amp; FY97 Total'!G14/2</f>
        <v>0</v>
      </c>
      <c r="H14" s="1">
        <f>+'FY96 &amp; FY97 Total'!H14/2</f>
        <v>0</v>
      </c>
      <c r="I14" s="1">
        <f>+'FY96 &amp; FY97 Total'!I14/2</f>
        <v>0</v>
      </c>
      <c r="J14" s="1">
        <f>+'FY96 &amp; FY97 Total'!J14/2</f>
        <v>4865491.5</v>
      </c>
      <c r="K14" s="1">
        <f>+'FY96 &amp; FY97 Total'!K14/2</f>
        <v>230466.5</v>
      </c>
      <c r="L14" s="1">
        <f>+'FY96 &amp; FY97 Total'!L14/2</f>
        <v>0</v>
      </c>
      <c r="M14" s="1">
        <f>+'FY96 &amp; FY97 Total'!M14/2</f>
        <v>4008556.5</v>
      </c>
    </row>
    <row r="15" spans="1:13" ht="12.75">
      <c r="A15" s="2" t="s">
        <v>30</v>
      </c>
      <c r="B15" s="2" t="s">
        <v>31</v>
      </c>
      <c r="C15" s="1">
        <f>+'FY96 &amp; FY97 Total'!C15/2</f>
        <v>1285242</v>
      </c>
      <c r="D15" s="1">
        <f>+'FY96 &amp; FY97 Total'!D15/2</f>
        <v>0</v>
      </c>
      <c r="E15" s="1">
        <f>+'FY96 &amp; FY97 Total'!E15/2</f>
        <v>46591</v>
      </c>
      <c r="F15" s="1">
        <f>+'FY96 &amp; FY97 Total'!F15/2</f>
        <v>2312.5</v>
      </c>
      <c r="G15" s="1">
        <f>+'FY96 &amp; FY97 Total'!G15/2</f>
        <v>0</v>
      </c>
      <c r="H15" s="1">
        <f>+'FY96 &amp; FY97 Total'!H15/2</f>
        <v>0</v>
      </c>
      <c r="I15" s="1">
        <f>+'FY96 &amp; FY97 Total'!I15/2</f>
        <v>0</v>
      </c>
      <c r="J15" s="1">
        <f>+'FY96 &amp; FY97 Total'!J15/2</f>
        <v>635152</v>
      </c>
      <c r="K15" s="1">
        <f>+'FY96 &amp; FY97 Total'!K15/2</f>
        <v>0</v>
      </c>
      <c r="L15" s="1">
        <f>+'FY96 &amp; FY97 Total'!L15/2</f>
        <v>0</v>
      </c>
      <c r="M15" s="1">
        <f>+'FY96 &amp; FY97 Total'!M15/2</f>
        <v>581174.5</v>
      </c>
    </row>
    <row r="16" spans="1:13" ht="12.75">
      <c r="A16" s="2" t="s">
        <v>32</v>
      </c>
      <c r="B16" s="2" t="s">
        <v>33</v>
      </c>
      <c r="C16" s="1">
        <f>+'FY96 &amp; FY97 Total'!C16/2</f>
        <v>0</v>
      </c>
      <c r="D16" s="1">
        <f>+'FY96 &amp; FY97 Total'!D16/2</f>
        <v>0</v>
      </c>
      <c r="E16" s="1">
        <f>+'FY96 &amp; FY97 Total'!E16/2</f>
        <v>0</v>
      </c>
      <c r="F16" s="1">
        <f>+'FY96 &amp; FY97 Total'!F16/2</f>
        <v>0</v>
      </c>
      <c r="G16" s="1">
        <f>+'FY96 &amp; FY97 Total'!G16/2</f>
        <v>2706240</v>
      </c>
      <c r="H16" s="1">
        <f>+'FY96 &amp; FY97 Total'!H16/2</f>
        <v>1407762</v>
      </c>
      <c r="I16" s="1">
        <f>+'FY96 &amp; FY97 Total'!I16/2</f>
        <v>1645569.5</v>
      </c>
      <c r="J16" s="1">
        <f>+'FY96 &amp; FY97 Total'!J16/2</f>
        <v>185697.5</v>
      </c>
      <c r="K16" s="1">
        <f>+'FY96 &amp; FY97 Total'!K16/2</f>
        <v>0</v>
      </c>
      <c r="L16" s="1">
        <f>+'FY96 &amp; FY97 Total'!L16/2</f>
        <v>0</v>
      </c>
      <c r="M16" s="1">
        <f>+'FY96 &amp; FY97 Total'!M16/2</f>
        <v>99458.5</v>
      </c>
    </row>
    <row r="17" spans="1:13" ht="12.75">
      <c r="A17" s="2" t="s">
        <v>34</v>
      </c>
      <c r="B17" s="2" t="s">
        <v>35</v>
      </c>
      <c r="C17" s="1">
        <f>+'FY96 &amp; FY97 Total'!C17/2</f>
        <v>39767055</v>
      </c>
      <c r="D17" s="1">
        <f>+'FY96 &amp; FY97 Total'!D17/2</f>
        <v>1634598</v>
      </c>
      <c r="E17" s="1">
        <f>+'FY96 &amp; FY97 Total'!E17/2</f>
        <v>2731366</v>
      </c>
      <c r="F17" s="1">
        <f>+'FY96 &amp; FY97 Total'!F17/2</f>
        <v>97296.5</v>
      </c>
      <c r="G17" s="1">
        <f>+'FY96 &amp; FY97 Total'!G17/2</f>
        <v>0</v>
      </c>
      <c r="H17" s="1">
        <f>+'FY96 &amp; FY97 Total'!H17/2</f>
        <v>0</v>
      </c>
      <c r="I17" s="1">
        <f>+'FY96 &amp; FY97 Total'!I17/2</f>
        <v>0</v>
      </c>
      <c r="J17" s="1">
        <f>+'FY96 &amp; FY97 Total'!J17/2</f>
        <v>17176300.5</v>
      </c>
      <c r="K17" s="1">
        <f>+'FY96 &amp; FY97 Total'!K17/2</f>
        <v>409474.5</v>
      </c>
      <c r="L17" s="1">
        <f>+'FY96 &amp; FY97 Total'!L17/2</f>
        <v>2914</v>
      </c>
      <c r="M17" s="1">
        <f>+'FY96 &amp; FY97 Total'!M17/2</f>
        <v>16280323</v>
      </c>
    </row>
    <row r="18" spans="1:13" ht="12.75">
      <c r="A18" s="2" t="s">
        <v>36</v>
      </c>
      <c r="B18" s="2" t="s">
        <v>37</v>
      </c>
      <c r="C18" s="1">
        <f>+'FY96 &amp; FY97 Total'!C18/2</f>
        <v>3130204.5</v>
      </c>
      <c r="D18" s="1">
        <f>+'FY96 &amp; FY97 Total'!D18/2</f>
        <v>0</v>
      </c>
      <c r="E18" s="1">
        <f>+'FY96 &amp; FY97 Total'!E18/2</f>
        <v>182545</v>
      </c>
      <c r="F18" s="1">
        <f>+'FY96 &amp; FY97 Total'!F18/2</f>
        <v>3075</v>
      </c>
      <c r="G18" s="1">
        <f>+'FY96 &amp; FY97 Total'!G18/2</f>
        <v>0</v>
      </c>
      <c r="H18" s="1">
        <f>+'FY96 &amp; FY97 Total'!H18/2</f>
        <v>0</v>
      </c>
      <c r="I18" s="1">
        <f>+'FY96 &amp; FY97 Total'!I18/2</f>
        <v>0</v>
      </c>
      <c r="J18" s="1">
        <f>+'FY96 &amp; FY97 Total'!J18/2</f>
        <v>1327553</v>
      </c>
      <c r="K18" s="1">
        <f>+'FY96 &amp; FY97 Total'!K18/2</f>
        <v>0</v>
      </c>
      <c r="L18" s="1">
        <f>+'FY96 &amp; FY97 Total'!L18/2</f>
        <v>0</v>
      </c>
      <c r="M18" s="1">
        <f>+'FY96 &amp; FY97 Total'!M18/2</f>
        <v>1101573</v>
      </c>
    </row>
    <row r="19" spans="1:13" ht="12.75">
      <c r="A19" s="2" t="s">
        <v>38</v>
      </c>
      <c r="B19" s="2" t="s">
        <v>39</v>
      </c>
      <c r="C19" s="1">
        <f>+'FY96 &amp; FY97 Total'!C19/2</f>
        <v>0</v>
      </c>
      <c r="D19" s="1">
        <f>+'FY96 &amp; FY97 Total'!D19/2</f>
        <v>0</v>
      </c>
      <c r="E19" s="1">
        <f>+'FY96 &amp; FY97 Total'!E19/2</f>
        <v>0</v>
      </c>
      <c r="F19" s="1">
        <f>+'FY96 &amp; FY97 Total'!F19/2</f>
        <v>0</v>
      </c>
      <c r="G19" s="1">
        <f>+'FY96 &amp; FY97 Total'!G19/2</f>
        <v>1385477.5</v>
      </c>
      <c r="H19" s="1">
        <f>+'FY96 &amp; FY97 Total'!H19/2</f>
        <v>1320905</v>
      </c>
      <c r="I19" s="1">
        <f>+'FY96 &amp; FY97 Total'!I19/2</f>
        <v>629163.5</v>
      </c>
      <c r="J19" s="1">
        <f>+'FY96 &amp; FY97 Total'!J19/2</f>
        <v>480246.5</v>
      </c>
      <c r="K19" s="1">
        <f>+'FY96 &amp; FY97 Total'!K19/2</f>
        <v>0</v>
      </c>
      <c r="L19" s="1">
        <f>+'FY96 &amp; FY97 Total'!L19/2</f>
        <v>0</v>
      </c>
      <c r="M19" s="1">
        <f>+'FY96 &amp; FY97 Total'!M19/2</f>
        <v>434979</v>
      </c>
    </row>
    <row r="20" spans="1:13" ht="12.75">
      <c r="A20" s="2" t="s">
        <v>40</v>
      </c>
      <c r="B20" s="2" t="s">
        <v>41</v>
      </c>
      <c r="C20" s="1">
        <f>+'FY96 &amp; FY97 Total'!C20/2</f>
        <v>586294</v>
      </c>
      <c r="D20" s="1">
        <f>+'FY96 &amp; FY97 Total'!D20/2</f>
        <v>0</v>
      </c>
      <c r="E20" s="1">
        <f>+'FY96 &amp; FY97 Total'!E20/2</f>
        <v>39881.5</v>
      </c>
      <c r="F20" s="1">
        <f>+'FY96 &amp; FY97 Total'!F20/2</f>
        <v>0</v>
      </c>
      <c r="G20" s="1">
        <f>+'FY96 &amp; FY97 Total'!G20/2</f>
        <v>0</v>
      </c>
      <c r="H20" s="1">
        <f>+'FY96 &amp; FY97 Total'!H20/2</f>
        <v>0</v>
      </c>
      <c r="I20" s="1">
        <f>+'FY96 &amp; FY97 Total'!I20/2</f>
        <v>0</v>
      </c>
      <c r="J20" s="1">
        <f>+'FY96 &amp; FY97 Total'!J20/2</f>
        <v>0</v>
      </c>
      <c r="K20" s="1">
        <f>+'FY96 &amp; FY97 Total'!K20/2</f>
        <v>0</v>
      </c>
      <c r="L20" s="1">
        <f>+'FY96 &amp; FY97 Total'!L20/2</f>
        <v>0</v>
      </c>
      <c r="M20" s="1">
        <f>+'FY96 &amp; FY97 Total'!M20/2</f>
        <v>0</v>
      </c>
    </row>
    <row r="21" spans="1:13" ht="12.75">
      <c r="A21" s="2" t="s">
        <v>42</v>
      </c>
      <c r="B21" s="2" t="s">
        <v>43</v>
      </c>
      <c r="C21" s="1">
        <f>+'FY96 &amp; FY97 Total'!C21/2</f>
        <v>0</v>
      </c>
      <c r="D21" s="1">
        <f>+'FY96 &amp; FY97 Total'!D21/2</f>
        <v>0</v>
      </c>
      <c r="E21" s="1">
        <f>+'FY96 &amp; FY97 Total'!E21/2</f>
        <v>0</v>
      </c>
      <c r="F21" s="1">
        <f>+'FY96 &amp; FY97 Total'!F21/2</f>
        <v>0</v>
      </c>
      <c r="G21" s="1">
        <f>+'FY96 &amp; FY97 Total'!G21/2</f>
        <v>0</v>
      </c>
      <c r="H21" s="1">
        <f>+'FY96 &amp; FY97 Total'!H21/2</f>
        <v>0</v>
      </c>
      <c r="I21" s="1">
        <f>+'FY96 &amp; FY97 Total'!I21/2</f>
        <v>0</v>
      </c>
      <c r="J21" s="1">
        <f>+'FY96 &amp; FY97 Total'!J21/2</f>
        <v>561585</v>
      </c>
      <c r="K21" s="1">
        <f>+'FY96 &amp; FY97 Total'!K21/2</f>
        <v>0</v>
      </c>
      <c r="L21" s="1">
        <f>+'FY96 &amp; FY97 Total'!L21/2</f>
        <v>0</v>
      </c>
      <c r="M21" s="1">
        <f>+'FY96 &amp; FY97 Total'!M21/2</f>
        <v>402624.5</v>
      </c>
    </row>
    <row r="22" spans="1:13" ht="12.75">
      <c r="A22" s="2" t="s">
        <v>44</v>
      </c>
      <c r="B22" s="2" t="s">
        <v>45</v>
      </c>
      <c r="C22" s="1">
        <f>+'FY96 &amp; FY97 Total'!C22/2</f>
        <v>37598.5</v>
      </c>
      <c r="D22" s="1">
        <f>+'FY96 &amp; FY97 Total'!D22/2</f>
        <v>0</v>
      </c>
      <c r="E22" s="1">
        <f>+'FY96 &amp; FY97 Total'!E22/2</f>
        <v>2550</v>
      </c>
      <c r="F22" s="1">
        <f>+'FY96 &amp; FY97 Total'!F22/2</f>
        <v>0</v>
      </c>
      <c r="G22" s="1">
        <f>+'FY96 &amp; FY97 Total'!G22/2</f>
        <v>0</v>
      </c>
      <c r="H22" s="1">
        <f>+'FY96 &amp; FY97 Total'!H22/2</f>
        <v>0</v>
      </c>
      <c r="I22" s="1">
        <f>+'FY96 &amp; FY97 Total'!I22/2</f>
        <v>0</v>
      </c>
      <c r="J22" s="1">
        <f>+'FY96 &amp; FY97 Total'!J22/2</f>
        <v>1056390.5</v>
      </c>
      <c r="K22" s="1">
        <f>+'FY96 &amp; FY97 Total'!K22/2</f>
        <v>0</v>
      </c>
      <c r="L22" s="1">
        <f>+'FY96 &amp; FY97 Total'!L22/2</f>
        <v>0</v>
      </c>
      <c r="M22" s="1">
        <f>+'FY96 &amp; FY97 Total'!M22/2</f>
        <v>628761</v>
      </c>
    </row>
    <row r="23" spans="1:13" ht="12.75">
      <c r="A23" s="2" t="s">
        <v>46</v>
      </c>
      <c r="B23" s="2" t="s">
        <v>47</v>
      </c>
      <c r="C23" s="1">
        <f>+'FY96 &amp; FY97 Total'!C23/2</f>
        <v>0</v>
      </c>
      <c r="D23" s="1">
        <f>+'FY96 &amp; FY97 Total'!D23/2</f>
        <v>0</v>
      </c>
      <c r="E23" s="1">
        <f>+'FY96 &amp; FY97 Total'!E23/2</f>
        <v>0</v>
      </c>
      <c r="F23" s="1">
        <f>+'FY96 &amp; FY97 Total'!F23/2</f>
        <v>0</v>
      </c>
      <c r="G23" s="1">
        <f>+'FY96 &amp; FY97 Total'!G23/2</f>
        <v>0</v>
      </c>
      <c r="H23" s="1">
        <f>+'FY96 &amp; FY97 Total'!H23/2</f>
        <v>0</v>
      </c>
      <c r="I23" s="1">
        <f>+'FY96 &amp; FY97 Total'!I23/2</f>
        <v>0</v>
      </c>
      <c r="J23" s="1">
        <f>+'FY96 &amp; FY97 Total'!J23/2</f>
        <v>1232290</v>
      </c>
      <c r="K23" s="1">
        <f>+'FY96 &amp; FY97 Total'!K23/2</f>
        <v>0</v>
      </c>
      <c r="L23" s="1">
        <f>+'FY96 &amp; FY97 Total'!L23/2</f>
        <v>0</v>
      </c>
      <c r="M23" s="1">
        <f>+'FY96 &amp; FY97 Total'!M23/2</f>
        <v>1092021</v>
      </c>
    </row>
    <row r="24" spans="1:13" ht="12.75">
      <c r="A24" s="2" t="s">
        <v>48</v>
      </c>
      <c r="B24" s="2"/>
      <c r="C24" s="1">
        <f>+'FY96 &amp; FY97 Total'!C24/2</f>
        <v>87915896.5</v>
      </c>
      <c r="D24" s="1">
        <f>+'FY96 &amp; FY97 Total'!D24/2</f>
        <v>4472552.5</v>
      </c>
      <c r="E24" s="1">
        <f>+'FY96 &amp; FY97 Total'!E24/2</f>
        <v>6373451</v>
      </c>
      <c r="F24" s="1">
        <f>+'FY96 &amp; FY97 Total'!F24/2</f>
        <v>188549.5</v>
      </c>
      <c r="G24" s="1">
        <f>+'FY96 &amp; FY97 Total'!G24/2</f>
        <v>4091717.5</v>
      </c>
      <c r="H24" s="1">
        <f>+'FY96 &amp; FY97 Total'!H24/2</f>
        <v>2728667</v>
      </c>
      <c r="I24" s="1">
        <f>+'FY96 &amp; FY97 Total'!I24/2</f>
        <v>2274733</v>
      </c>
      <c r="J24" s="1">
        <f>+'FY96 &amp; FY97 Total'!J24/2</f>
        <v>54623535.5</v>
      </c>
      <c r="K24" s="1">
        <f>+'FY96 &amp; FY97 Total'!K24/2</f>
        <v>3159889.5</v>
      </c>
      <c r="L24" s="1">
        <f>+'FY96 &amp; FY97 Total'!L24/2</f>
        <v>2398462.5</v>
      </c>
      <c r="M24" s="1">
        <f>+'FY96 &amp; FY97 Total'!M24/2</f>
        <v>46055670</v>
      </c>
    </row>
    <row r="25" spans="1:13" ht="12.75">
      <c r="A25" s="2"/>
      <c r="B25" s="2"/>
      <c r="J25" s="16"/>
      <c r="K25" s="16"/>
      <c r="L25" s="16"/>
      <c r="M25" s="16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13" ht="12.75">
      <c r="A30" s="2" t="s">
        <v>49</v>
      </c>
      <c r="B30" s="2" t="s">
        <v>21</v>
      </c>
      <c r="C30" s="1">
        <f>+'FY96 &amp; FY97 Total'!C30/2</f>
        <v>223747</v>
      </c>
      <c r="D30" s="1">
        <f>+'FY96 &amp; FY97 Total'!D30/2</f>
        <v>0</v>
      </c>
      <c r="E30" s="1">
        <f>+'FY96 &amp; FY97 Total'!E30/2</f>
        <v>36906.5</v>
      </c>
      <c r="F30" s="1">
        <f>+'FY96 &amp; FY97 Total'!F30/2</f>
        <v>0</v>
      </c>
      <c r="G30" s="1">
        <f>+'FY96 &amp; FY97 Total'!G30/2</f>
        <v>0</v>
      </c>
      <c r="H30" s="1">
        <f>+'FY96 &amp; FY97 Total'!H30/2</f>
        <v>0</v>
      </c>
      <c r="I30" s="1">
        <f>+'FY96 &amp; FY97 Total'!I30/2</f>
        <v>0</v>
      </c>
      <c r="J30" s="1">
        <f>+'FY96 &amp; FY97 Total'!J30/2</f>
        <v>0</v>
      </c>
      <c r="K30" s="1">
        <f>+'FY96 &amp; FY97 Total'!K30/2</f>
        <v>0</v>
      </c>
      <c r="L30" s="1">
        <f>+'FY96 &amp; FY97 Total'!L30/2</f>
        <v>0</v>
      </c>
      <c r="M30" s="1">
        <f>+'FY96 &amp; FY97 Total'!M30/2</f>
        <v>0</v>
      </c>
    </row>
    <row r="31" spans="1:13" ht="12.75">
      <c r="A31" s="2" t="s">
        <v>50</v>
      </c>
      <c r="B31" s="2" t="s">
        <v>51</v>
      </c>
      <c r="C31" s="1">
        <f>+'FY96 &amp; FY97 Total'!C31/2</f>
        <v>1425896.5</v>
      </c>
      <c r="D31" s="1">
        <f>+'FY96 &amp; FY97 Total'!D31/2</f>
        <v>0</v>
      </c>
      <c r="E31" s="1">
        <f>+'FY96 &amp; FY97 Total'!E31/2</f>
        <v>81056</v>
      </c>
      <c r="F31" s="1">
        <f>+'FY96 &amp; FY97 Total'!F31/2</f>
        <v>0</v>
      </c>
      <c r="G31" s="1">
        <f>+'FY96 &amp; FY97 Total'!G31/2</f>
        <v>0</v>
      </c>
      <c r="H31" s="1">
        <f>+'FY96 &amp; FY97 Total'!H31/2</f>
        <v>0</v>
      </c>
      <c r="I31" s="1">
        <f>+'FY96 &amp; FY97 Total'!I31/2</f>
        <v>0</v>
      </c>
      <c r="J31" s="1">
        <f>+'FY96 &amp; FY97 Total'!J31/2</f>
        <v>827664.5</v>
      </c>
      <c r="K31" s="1">
        <f>+'FY96 &amp; FY97 Total'!K31/2</f>
        <v>0</v>
      </c>
      <c r="L31" s="1">
        <f>+'FY96 &amp; FY97 Total'!L31/2</f>
        <v>0</v>
      </c>
      <c r="M31" s="1">
        <f>+'FY96 &amp; FY97 Total'!M31/2</f>
        <v>678972</v>
      </c>
    </row>
    <row r="32" spans="1:13" ht="12.75">
      <c r="A32" s="2" t="s">
        <v>52</v>
      </c>
      <c r="B32" s="2" t="s">
        <v>53</v>
      </c>
      <c r="C32" s="1">
        <f>+'FY96 &amp; FY97 Total'!C32/2</f>
        <v>418743.5</v>
      </c>
      <c r="D32" s="1">
        <f>+'FY96 &amp; FY97 Total'!D32/2</f>
        <v>32020.5</v>
      </c>
      <c r="E32" s="1">
        <f>+'FY96 &amp; FY97 Total'!E32/2</f>
        <v>41822.5</v>
      </c>
      <c r="F32" s="1">
        <f>+'FY96 &amp; FY97 Total'!F32/2</f>
        <v>7062.5</v>
      </c>
      <c r="G32" s="1">
        <f>+'FY96 &amp; FY97 Total'!G32/2</f>
        <v>0</v>
      </c>
      <c r="H32" s="1">
        <f>+'FY96 &amp; FY97 Total'!H32/2</f>
        <v>0</v>
      </c>
      <c r="I32" s="1">
        <f>+'FY96 &amp; FY97 Total'!I32/2</f>
        <v>0</v>
      </c>
      <c r="J32" s="1">
        <f>+'FY96 &amp; FY97 Total'!J32/2</f>
        <v>0</v>
      </c>
      <c r="K32" s="1">
        <f>+'FY96 &amp; FY97 Total'!K32/2</f>
        <v>0</v>
      </c>
      <c r="L32" s="1">
        <f>+'FY96 &amp; FY97 Total'!L32/2</f>
        <v>0</v>
      </c>
      <c r="M32" s="1">
        <f>+'FY96 &amp; FY97 Total'!M32/2</f>
        <v>0</v>
      </c>
    </row>
    <row r="33" spans="1:13" ht="12.75">
      <c r="A33" s="2" t="s">
        <v>54</v>
      </c>
      <c r="B33" s="2" t="s">
        <v>55</v>
      </c>
      <c r="C33" s="1">
        <f>+'FY96 &amp; FY97 Total'!C33/2</f>
        <v>246051</v>
      </c>
      <c r="D33" s="1">
        <f>+'FY96 &amp; FY97 Total'!D33/2</f>
        <v>0</v>
      </c>
      <c r="E33" s="1">
        <f>+'FY96 &amp; FY97 Total'!E33/2</f>
        <v>23135.5</v>
      </c>
      <c r="F33" s="1">
        <f>+'FY96 &amp; FY97 Total'!F33/2</f>
        <v>0</v>
      </c>
      <c r="G33" s="1">
        <f>+'FY96 &amp; FY97 Total'!G33/2</f>
        <v>0</v>
      </c>
      <c r="H33" s="1">
        <f>+'FY96 &amp; FY97 Total'!H33/2</f>
        <v>0</v>
      </c>
      <c r="I33" s="1">
        <f>+'FY96 &amp; FY97 Total'!I33/2</f>
        <v>0</v>
      </c>
      <c r="J33" s="1">
        <f>+'FY96 &amp; FY97 Total'!J33/2</f>
        <v>635822</v>
      </c>
      <c r="K33" s="1">
        <f>+'FY96 &amp; FY97 Total'!K33/2</f>
        <v>0</v>
      </c>
      <c r="L33" s="1">
        <f>+'FY96 &amp; FY97 Total'!L33/2</f>
        <v>0</v>
      </c>
      <c r="M33" s="1">
        <f>+'FY96 &amp; FY97 Total'!M33/2</f>
        <v>567326.5</v>
      </c>
    </row>
    <row r="34" spans="1:13" ht="12.75">
      <c r="A34" s="2" t="s">
        <v>56</v>
      </c>
      <c r="B34" s="2" t="s">
        <v>57</v>
      </c>
      <c r="C34" s="1">
        <f>+'FY96 &amp; FY97 Total'!C34/2</f>
        <v>1296637.5</v>
      </c>
      <c r="D34" s="1">
        <f>+'FY96 &amp; FY97 Total'!D34/2</f>
        <v>0</v>
      </c>
      <c r="E34" s="1">
        <f>+'FY96 &amp; FY97 Total'!E34/2</f>
        <v>101420</v>
      </c>
      <c r="F34" s="1">
        <f>+'FY96 &amp; FY97 Total'!F34/2</f>
        <v>0</v>
      </c>
      <c r="G34" s="1">
        <f>+'FY96 &amp; FY97 Total'!G34/2</f>
        <v>0</v>
      </c>
      <c r="H34" s="1">
        <f>+'FY96 &amp; FY97 Total'!H34/2</f>
        <v>0</v>
      </c>
      <c r="I34" s="1">
        <f>+'FY96 &amp; FY97 Total'!I34/2</f>
        <v>0</v>
      </c>
      <c r="J34" s="1">
        <f>+'FY96 &amp; FY97 Total'!J34/2</f>
        <v>581639.5</v>
      </c>
      <c r="K34" s="1">
        <f>+'FY96 &amp; FY97 Total'!K34/2</f>
        <v>0</v>
      </c>
      <c r="L34" s="1">
        <f>+'FY96 &amp; FY97 Total'!L34/2</f>
        <v>0</v>
      </c>
      <c r="M34" s="1">
        <f>+'FY96 &amp; FY97 Total'!M34/2</f>
        <v>552322.5</v>
      </c>
    </row>
    <row r="35" spans="1:13" ht="12.75">
      <c r="A35" s="2" t="s">
        <v>58</v>
      </c>
      <c r="B35" s="2" t="s">
        <v>59</v>
      </c>
      <c r="C35" s="1">
        <f>+'FY96 &amp; FY97 Total'!C35/2</f>
        <v>923056.5</v>
      </c>
      <c r="D35" s="1">
        <f>+'FY96 &amp; FY97 Total'!D35/2</f>
        <v>0</v>
      </c>
      <c r="E35" s="1">
        <f>+'FY96 &amp; FY97 Total'!E35/2</f>
        <v>72464.5</v>
      </c>
      <c r="F35" s="1">
        <f>+'FY96 &amp; FY97 Total'!F35/2</f>
        <v>0</v>
      </c>
      <c r="G35" s="1">
        <f>+'FY96 &amp; FY97 Total'!G35/2</f>
        <v>0</v>
      </c>
      <c r="H35" s="1">
        <f>+'FY96 &amp; FY97 Total'!H35/2</f>
        <v>0</v>
      </c>
      <c r="I35" s="1">
        <f>+'FY96 &amp; FY97 Total'!I35/2</f>
        <v>0</v>
      </c>
      <c r="J35" s="1">
        <f>+'FY96 &amp; FY97 Total'!J35/2</f>
        <v>243178.5</v>
      </c>
      <c r="K35" s="1">
        <f>+'FY96 &amp; FY97 Total'!K35/2</f>
        <v>0</v>
      </c>
      <c r="L35" s="1">
        <f>+'FY96 &amp; FY97 Total'!L35/2</f>
        <v>0</v>
      </c>
      <c r="M35" s="1">
        <f>+'FY96 &amp; FY97 Total'!M35/2</f>
        <v>226734.5</v>
      </c>
    </row>
    <row r="36" spans="1:13" ht="12.75">
      <c r="A36" s="2" t="s">
        <v>60</v>
      </c>
      <c r="B36" s="2" t="s">
        <v>61</v>
      </c>
      <c r="C36" s="1">
        <f>+'FY96 &amp; FY97 Total'!C36/2</f>
        <v>831648.5</v>
      </c>
      <c r="D36" s="1">
        <f>+'FY96 &amp; FY97 Total'!D36/2</f>
        <v>0</v>
      </c>
      <c r="E36" s="1">
        <f>+'FY96 &amp; FY97 Total'!E36/2</f>
        <v>29086.5</v>
      </c>
      <c r="F36" s="1">
        <f>+'FY96 &amp; FY97 Total'!F36/2</f>
        <v>18330</v>
      </c>
      <c r="G36" s="1">
        <f>+'FY96 &amp; FY97 Total'!G36/2</f>
        <v>0</v>
      </c>
      <c r="H36" s="1">
        <f>+'FY96 &amp; FY97 Total'!H36/2</f>
        <v>0</v>
      </c>
      <c r="I36" s="1">
        <f>+'FY96 &amp; FY97 Total'!I36/2</f>
        <v>0</v>
      </c>
      <c r="J36" s="1">
        <f>+'FY96 &amp; FY97 Total'!J36/2</f>
        <v>419913.5</v>
      </c>
      <c r="K36" s="1">
        <f>+'FY96 &amp; FY97 Total'!K36/2</f>
        <v>0</v>
      </c>
      <c r="L36" s="1">
        <f>+'FY96 &amp; FY97 Total'!L36/2</f>
        <v>0</v>
      </c>
      <c r="M36" s="1">
        <f>+'FY96 &amp; FY97 Total'!M36/2</f>
        <v>368802</v>
      </c>
    </row>
    <row r="37" spans="1:13" ht="12.75">
      <c r="A37" s="2" t="s">
        <v>62</v>
      </c>
      <c r="B37" s="2" t="s">
        <v>63</v>
      </c>
      <c r="C37" s="1">
        <f>+'FY96 &amp; FY97 Total'!C37/2</f>
        <v>789733</v>
      </c>
      <c r="D37" s="1">
        <f>+'FY96 &amp; FY97 Total'!D37/2</f>
        <v>0</v>
      </c>
      <c r="E37" s="1">
        <f>+'FY96 &amp; FY97 Total'!E37/2</f>
        <v>45411</v>
      </c>
      <c r="F37" s="1">
        <f>+'FY96 &amp; FY97 Total'!F37/2</f>
        <v>750</v>
      </c>
      <c r="G37" s="1">
        <f>+'FY96 &amp; FY97 Total'!G37/2</f>
        <v>0</v>
      </c>
      <c r="H37" s="1">
        <f>+'FY96 &amp; FY97 Total'!H37/2</f>
        <v>0</v>
      </c>
      <c r="I37" s="1">
        <f>+'FY96 &amp; FY97 Total'!I37/2</f>
        <v>0</v>
      </c>
      <c r="J37" s="1">
        <f>+'FY96 &amp; FY97 Total'!J37/2</f>
        <v>502410.5</v>
      </c>
      <c r="K37" s="1">
        <f>+'FY96 &amp; FY97 Total'!K37/2</f>
        <v>0</v>
      </c>
      <c r="L37" s="1">
        <f>+'FY96 &amp; FY97 Total'!L37/2</f>
        <v>0</v>
      </c>
      <c r="M37" s="1">
        <f>+'FY96 &amp; FY97 Total'!M37/2</f>
        <v>415548.5</v>
      </c>
    </row>
    <row r="38" spans="1:13" ht="12.75">
      <c r="A38" s="2" t="s">
        <v>64</v>
      </c>
      <c r="B38" s="2" t="s">
        <v>65</v>
      </c>
      <c r="C38" s="1">
        <f>+'FY96 &amp; FY97 Total'!C38/2</f>
        <v>0</v>
      </c>
      <c r="D38" s="1">
        <f>+'FY96 &amp; FY97 Total'!D38/2</f>
        <v>0</v>
      </c>
      <c r="E38" s="1">
        <f>+'FY96 &amp; FY97 Total'!E38/2</f>
        <v>0</v>
      </c>
      <c r="F38" s="1">
        <f>+'FY96 &amp; FY97 Total'!F38/2</f>
        <v>0</v>
      </c>
      <c r="G38" s="1">
        <f>+'FY96 &amp; FY97 Total'!G38/2</f>
        <v>0</v>
      </c>
      <c r="H38" s="1">
        <f>+'FY96 &amp; FY97 Total'!H38/2</f>
        <v>0</v>
      </c>
      <c r="I38" s="1">
        <f>+'FY96 &amp; FY97 Total'!I38/2</f>
        <v>0</v>
      </c>
      <c r="J38" s="1">
        <f>+'FY96 &amp; FY97 Total'!J38/2</f>
        <v>304835</v>
      </c>
      <c r="K38" s="1">
        <f>+'FY96 &amp; FY97 Total'!K38/2</f>
        <v>0</v>
      </c>
      <c r="L38" s="1">
        <f>+'FY96 &amp; FY97 Total'!L38/2</f>
        <v>0</v>
      </c>
      <c r="M38" s="1">
        <f>+'FY96 &amp; FY97 Total'!M38/2</f>
        <v>284589</v>
      </c>
    </row>
    <row r="39" spans="1:13" ht="12.75">
      <c r="A39" s="2" t="s">
        <v>66</v>
      </c>
      <c r="B39" s="2" t="s">
        <v>23</v>
      </c>
      <c r="C39" s="1">
        <f>+'FY96 &amp; FY97 Total'!C39/2</f>
        <v>1646870.5</v>
      </c>
      <c r="D39" s="1">
        <f>+'FY96 &amp; FY97 Total'!D39/2</f>
        <v>0</v>
      </c>
      <c r="E39" s="1">
        <f>+'FY96 &amp; FY97 Total'!E39/2</f>
        <v>316172</v>
      </c>
      <c r="F39" s="1">
        <f>+'FY96 &amp; FY97 Total'!F39/2</f>
        <v>105</v>
      </c>
      <c r="G39" s="1">
        <f>+'FY96 &amp; FY97 Total'!G39/2</f>
        <v>0</v>
      </c>
      <c r="H39" s="1">
        <f>+'FY96 &amp; FY97 Total'!H39/2</f>
        <v>0</v>
      </c>
      <c r="I39" s="1">
        <f>+'FY96 &amp; FY97 Total'!I39/2</f>
        <v>0</v>
      </c>
      <c r="J39" s="1">
        <f>+'FY96 &amp; FY97 Total'!J39/2</f>
        <v>0</v>
      </c>
      <c r="K39" s="1">
        <f>+'FY96 &amp; FY97 Total'!K39/2</f>
        <v>0</v>
      </c>
      <c r="L39" s="1">
        <f>+'FY96 &amp; FY97 Total'!L39/2</f>
        <v>0</v>
      </c>
      <c r="M39" s="1">
        <f>+'FY96 &amp; FY97 Total'!M39/2</f>
        <v>0</v>
      </c>
    </row>
    <row r="40" spans="1:13" ht="12.75">
      <c r="A40" s="2" t="s">
        <v>67</v>
      </c>
      <c r="B40" s="2" t="s">
        <v>68</v>
      </c>
      <c r="C40" s="1">
        <f>+'FY96 &amp; FY97 Total'!C40/2</f>
        <v>3354294.5</v>
      </c>
      <c r="D40" s="1">
        <f>+'FY96 &amp; FY97 Total'!D40/2</f>
        <v>0</v>
      </c>
      <c r="E40" s="1">
        <f>+'FY96 &amp; FY97 Total'!E40/2</f>
        <v>166307.5</v>
      </c>
      <c r="F40" s="1">
        <f>+'FY96 &amp; FY97 Total'!F40/2</f>
        <v>250</v>
      </c>
      <c r="G40" s="1">
        <f>+'FY96 &amp; FY97 Total'!G40/2</f>
        <v>0</v>
      </c>
      <c r="H40" s="1">
        <f>+'FY96 &amp; FY97 Total'!H40/2</f>
        <v>0</v>
      </c>
      <c r="I40" s="1">
        <f>+'FY96 &amp; FY97 Total'!I40/2</f>
        <v>0</v>
      </c>
      <c r="J40" s="1">
        <f>+'FY96 &amp; FY97 Total'!J40/2</f>
        <v>587347</v>
      </c>
      <c r="K40" s="1">
        <f>+'FY96 &amp; FY97 Total'!K40/2</f>
        <v>0</v>
      </c>
      <c r="L40" s="1">
        <f>+'FY96 &amp; FY97 Total'!L40/2</f>
        <v>214152.5</v>
      </c>
      <c r="M40" s="1">
        <f>+'FY96 &amp; FY97 Total'!M40/2</f>
        <v>382407</v>
      </c>
    </row>
    <row r="41" spans="1:13" ht="12.75">
      <c r="A41" s="2" t="s">
        <v>69</v>
      </c>
      <c r="B41" s="2" t="s">
        <v>70</v>
      </c>
      <c r="C41" s="1">
        <f>+'FY96 &amp; FY97 Total'!C41/2</f>
        <v>0</v>
      </c>
      <c r="D41" s="1">
        <f>+'FY96 &amp; FY97 Total'!D41/2</f>
        <v>0</v>
      </c>
      <c r="E41" s="1">
        <f>+'FY96 &amp; FY97 Total'!E41/2</f>
        <v>0</v>
      </c>
      <c r="F41" s="1">
        <f>+'FY96 &amp; FY97 Total'!F41/2</f>
        <v>0</v>
      </c>
      <c r="G41" s="1">
        <f>+'FY96 &amp; FY97 Total'!G41/2</f>
        <v>0</v>
      </c>
      <c r="H41" s="1">
        <f>+'FY96 &amp; FY97 Total'!H41/2</f>
        <v>0</v>
      </c>
      <c r="I41" s="1">
        <f>+'FY96 &amp; FY97 Total'!I41/2</f>
        <v>0</v>
      </c>
      <c r="J41" s="1">
        <f>+'FY96 &amp; FY97 Total'!J41/2</f>
        <v>3824308</v>
      </c>
      <c r="K41" s="1">
        <f>+'FY96 &amp; FY97 Total'!K41/2</f>
        <v>1627806.5</v>
      </c>
      <c r="L41" s="1">
        <f>+'FY96 &amp; FY97 Total'!L41/2</f>
        <v>405729</v>
      </c>
      <c r="M41" s="1">
        <f>+'FY96 &amp; FY97 Total'!M41/2</f>
        <v>482286.5</v>
      </c>
    </row>
    <row r="42" spans="1:13" ht="12.75">
      <c r="A42" s="2" t="s">
        <v>235</v>
      </c>
      <c r="B42" s="2" t="s">
        <v>236</v>
      </c>
      <c r="C42" s="1">
        <f>+'FY96 &amp; FY97 Total'!C42/2</f>
        <v>0</v>
      </c>
      <c r="D42" s="1">
        <f>+'FY96 &amp; FY97 Total'!D42/2</f>
        <v>0</v>
      </c>
      <c r="E42" s="1">
        <f>+'FY96 &amp; FY97 Total'!E42/2</f>
        <v>0</v>
      </c>
      <c r="F42" s="1">
        <f>+'FY96 &amp; FY97 Total'!F42/2</f>
        <v>0</v>
      </c>
      <c r="G42" s="1">
        <f>+'FY96 &amp; FY97 Total'!G42/2</f>
        <v>0</v>
      </c>
      <c r="H42" s="1">
        <f>+'FY96 &amp; FY97 Total'!H42/2</f>
        <v>0</v>
      </c>
      <c r="I42" s="1">
        <f>+'FY96 &amp; FY97 Total'!I42/2</f>
        <v>0</v>
      </c>
      <c r="J42" s="1">
        <f>+'FY96 &amp; FY97 Total'!J42/2</f>
        <v>0</v>
      </c>
      <c r="K42" s="1">
        <f>+'FY96 &amp; FY97 Total'!K42/2</f>
        <v>0</v>
      </c>
      <c r="L42" s="1">
        <f>+'FY96 &amp; FY97 Total'!L42/2</f>
        <v>356150</v>
      </c>
      <c r="M42" s="1">
        <f>+'FY96 &amp; FY97 Total'!M42/2</f>
        <v>0</v>
      </c>
    </row>
    <row r="43" spans="1:13" ht="12.75">
      <c r="A43" s="2" t="s">
        <v>71</v>
      </c>
      <c r="B43" s="2" t="s">
        <v>72</v>
      </c>
      <c r="C43" s="1">
        <f>+'FY96 &amp; FY97 Total'!C43/2</f>
        <v>157396</v>
      </c>
      <c r="D43" s="1">
        <f>+'FY96 &amp; FY97 Total'!D43/2</f>
        <v>0</v>
      </c>
      <c r="E43" s="1">
        <f>+'FY96 &amp; FY97 Total'!E43/2</f>
        <v>10678</v>
      </c>
      <c r="F43" s="1">
        <f>+'FY96 &amp; FY97 Total'!F43/2</f>
        <v>0</v>
      </c>
      <c r="G43" s="1">
        <f>+'FY96 &amp; FY97 Total'!G43/2</f>
        <v>0</v>
      </c>
      <c r="H43" s="1">
        <f>+'FY96 &amp; FY97 Total'!H43/2</f>
        <v>0</v>
      </c>
      <c r="I43" s="1">
        <f>+'FY96 &amp; FY97 Total'!I43/2</f>
        <v>0</v>
      </c>
      <c r="J43" s="1">
        <f>+'FY96 &amp; FY97 Total'!J43/2</f>
        <v>960322</v>
      </c>
      <c r="K43" s="1">
        <f>+'FY96 &amp; FY97 Total'!K43/2</f>
        <v>0</v>
      </c>
      <c r="L43" s="1">
        <f>+'FY96 &amp; FY97 Total'!L43/2</f>
        <v>854072.5</v>
      </c>
      <c r="M43" s="1">
        <f>+'FY96 &amp; FY97 Total'!M43/2</f>
        <v>761752</v>
      </c>
    </row>
    <row r="44" spans="1:13" ht="12.75">
      <c r="A44" s="2" t="s">
        <v>73</v>
      </c>
      <c r="B44" s="2" t="s">
        <v>74</v>
      </c>
      <c r="C44" s="1">
        <f>+'FY96 &amp; FY97 Total'!C44/2</f>
        <v>2255588</v>
      </c>
      <c r="D44" s="1">
        <f>+'FY96 &amp; FY97 Total'!D44/2</f>
        <v>0</v>
      </c>
      <c r="E44" s="1">
        <f>+'FY96 &amp; FY97 Total'!E44/2</f>
        <v>98466</v>
      </c>
      <c r="F44" s="1">
        <f>+'FY96 &amp; FY97 Total'!F44/2</f>
        <v>787.5</v>
      </c>
      <c r="G44" s="1">
        <f>+'FY96 &amp; FY97 Total'!G44/2</f>
        <v>0</v>
      </c>
      <c r="H44" s="1">
        <f>+'FY96 &amp; FY97 Total'!H44/2</f>
        <v>0</v>
      </c>
      <c r="I44" s="1">
        <f>+'FY96 &amp; FY97 Total'!I44/2</f>
        <v>0</v>
      </c>
      <c r="J44" s="1">
        <f>+'FY96 &amp; FY97 Total'!J44/2</f>
        <v>257291.5</v>
      </c>
      <c r="K44" s="1">
        <f>+'FY96 &amp; FY97 Total'!K44/2</f>
        <v>12292.5</v>
      </c>
      <c r="L44" s="1">
        <f>+'FY96 &amp; FY97 Total'!L44/2</f>
        <v>175273</v>
      </c>
      <c r="M44" s="1">
        <f>+'FY96 &amp; FY97 Total'!M44/2</f>
        <v>133320.5</v>
      </c>
    </row>
    <row r="45" spans="1:13" ht="12.75">
      <c r="A45" s="2" t="s">
        <v>75</v>
      </c>
      <c r="B45" s="2" t="s">
        <v>76</v>
      </c>
      <c r="C45" s="1">
        <f>+'FY96 &amp; FY97 Total'!C45/2</f>
        <v>2529221.5</v>
      </c>
      <c r="D45" s="1">
        <f>+'FY96 &amp; FY97 Total'!D45/2</f>
        <v>0</v>
      </c>
      <c r="E45" s="1">
        <f>+'FY96 &amp; FY97 Total'!E45/2</f>
        <v>103123</v>
      </c>
      <c r="F45" s="1">
        <f>+'FY96 &amp; FY97 Total'!F45/2</f>
        <v>250</v>
      </c>
      <c r="G45" s="1">
        <f>+'FY96 &amp; FY97 Total'!G45/2</f>
        <v>0</v>
      </c>
      <c r="H45" s="1">
        <f>+'FY96 &amp; FY97 Total'!H45/2</f>
        <v>0</v>
      </c>
      <c r="I45" s="1">
        <f>+'FY96 &amp; FY97 Total'!I45/2</f>
        <v>0</v>
      </c>
      <c r="J45" s="1">
        <f>+'FY96 &amp; FY97 Total'!J45/2</f>
        <v>537974</v>
      </c>
      <c r="K45" s="1">
        <f>+'FY96 &amp; FY97 Total'!K45/2</f>
        <v>0</v>
      </c>
      <c r="L45" s="1">
        <f>+'FY96 &amp; FY97 Total'!L45/2</f>
        <v>299718.5</v>
      </c>
      <c r="M45" s="1">
        <f>+'FY96 &amp; FY97 Total'!M45/2</f>
        <v>495184</v>
      </c>
    </row>
    <row r="46" spans="1:13" ht="12.75">
      <c r="A46" s="2" t="s">
        <v>77</v>
      </c>
      <c r="B46" s="2" t="s">
        <v>78</v>
      </c>
      <c r="C46" s="1">
        <f>+'FY96 &amp; FY97 Total'!C46/2</f>
        <v>728509</v>
      </c>
      <c r="D46" s="1">
        <f>+'FY96 &amp; FY97 Total'!D46/2</f>
        <v>0</v>
      </c>
      <c r="E46" s="1">
        <f>+'FY96 &amp; FY97 Total'!E46/2</f>
        <v>91699.5</v>
      </c>
      <c r="F46" s="1">
        <f>+'FY96 &amp; FY97 Total'!F46/2</f>
        <v>0</v>
      </c>
      <c r="G46" s="1">
        <f>+'FY96 &amp; FY97 Total'!G46/2</f>
        <v>0</v>
      </c>
      <c r="H46" s="1">
        <f>+'FY96 &amp; FY97 Total'!H46/2</f>
        <v>0</v>
      </c>
      <c r="I46" s="1">
        <f>+'FY96 &amp; FY97 Total'!I46/2</f>
        <v>0</v>
      </c>
      <c r="J46" s="1">
        <f>+'FY96 &amp; FY97 Total'!J46/2</f>
        <v>0</v>
      </c>
      <c r="K46" s="1">
        <f>+'FY96 &amp; FY97 Total'!K46/2</f>
        <v>0</v>
      </c>
      <c r="L46" s="1">
        <f>+'FY96 &amp; FY97 Total'!L46/2</f>
        <v>0</v>
      </c>
      <c r="M46" s="1">
        <f>+'FY96 &amp; FY97 Total'!M46/2</f>
        <v>0</v>
      </c>
    </row>
    <row r="47" spans="1:13" ht="12.75">
      <c r="A47" s="2" t="s">
        <v>79</v>
      </c>
      <c r="B47" s="2" t="s">
        <v>80</v>
      </c>
      <c r="C47" s="1">
        <f>+'FY96 &amp; FY97 Total'!C47/2</f>
        <v>0</v>
      </c>
      <c r="D47" s="1">
        <f>+'FY96 &amp; FY97 Total'!D47/2</f>
        <v>0</v>
      </c>
      <c r="E47" s="1">
        <f>+'FY96 &amp; FY97 Total'!E47/2</f>
        <v>0</v>
      </c>
      <c r="F47" s="1">
        <f>+'FY96 &amp; FY97 Total'!F47/2</f>
        <v>0</v>
      </c>
      <c r="G47" s="1">
        <f>+'FY96 &amp; FY97 Total'!G47/2</f>
        <v>0</v>
      </c>
      <c r="H47" s="1">
        <f>+'FY96 &amp; FY97 Total'!H47/2</f>
        <v>0</v>
      </c>
      <c r="I47" s="1">
        <f>+'FY96 &amp; FY97 Total'!I47/2</f>
        <v>0</v>
      </c>
      <c r="J47" s="1">
        <f>+'FY96 &amp; FY97 Total'!J47/2</f>
        <v>343466</v>
      </c>
      <c r="K47" s="1">
        <f>+'FY96 &amp; FY97 Total'!K47/2</f>
        <v>0</v>
      </c>
      <c r="L47" s="1">
        <f>+'FY96 &amp; FY97 Total'!L47/2</f>
        <v>0</v>
      </c>
      <c r="M47" s="1">
        <f>+'FY96 &amp; FY97 Total'!M47/2</f>
        <v>261467.5</v>
      </c>
    </row>
    <row r="48" spans="1:13" ht="12.75">
      <c r="A48" s="2" t="s">
        <v>81</v>
      </c>
      <c r="B48" s="2" t="s">
        <v>82</v>
      </c>
      <c r="C48" s="1">
        <f>+'FY96 &amp; FY97 Total'!C48/2</f>
        <v>0</v>
      </c>
      <c r="D48" s="1">
        <f>+'FY96 &amp; FY97 Total'!D48/2</f>
        <v>0</v>
      </c>
      <c r="E48" s="1">
        <f>+'FY96 &amp; FY97 Total'!E48/2</f>
        <v>0</v>
      </c>
      <c r="F48" s="1">
        <f>+'FY96 &amp; FY97 Total'!F48/2</f>
        <v>0</v>
      </c>
      <c r="G48" s="1">
        <f>+'FY96 &amp; FY97 Total'!G48/2</f>
        <v>0</v>
      </c>
      <c r="H48" s="1">
        <f>+'FY96 &amp; FY97 Total'!H48/2</f>
        <v>0</v>
      </c>
      <c r="I48" s="1">
        <f>+'FY96 &amp; FY97 Total'!I48/2</f>
        <v>0</v>
      </c>
      <c r="J48" s="1">
        <f>+'FY96 &amp; FY97 Total'!J48/2</f>
        <v>895644.5</v>
      </c>
      <c r="K48" s="1">
        <f>+'FY96 &amp; FY97 Total'!K48/2</f>
        <v>0</v>
      </c>
      <c r="L48" s="1">
        <f>+'FY96 &amp; FY97 Total'!L48/2</f>
        <v>0</v>
      </c>
      <c r="M48" s="1">
        <f>+'FY96 &amp; FY97 Total'!M48/2</f>
        <v>802503</v>
      </c>
    </row>
    <row r="49" spans="1:13" ht="12.75">
      <c r="A49" s="2" t="s">
        <v>83</v>
      </c>
      <c r="B49" s="2" t="s">
        <v>84</v>
      </c>
      <c r="C49" s="1">
        <f>+'FY96 &amp; FY97 Total'!C49/2</f>
        <v>1586040.5</v>
      </c>
      <c r="D49" s="1">
        <f>+'FY96 &amp; FY97 Total'!D49/2</f>
        <v>0</v>
      </c>
      <c r="E49" s="1">
        <f>+'FY96 &amp; FY97 Total'!E49/2</f>
        <v>67261</v>
      </c>
      <c r="F49" s="1">
        <f>+'FY96 &amp; FY97 Total'!F49/2</f>
        <v>0</v>
      </c>
      <c r="G49" s="1">
        <f>+'FY96 &amp; FY97 Total'!G49/2</f>
        <v>0</v>
      </c>
      <c r="H49" s="1">
        <f>+'FY96 &amp; FY97 Total'!H49/2</f>
        <v>0</v>
      </c>
      <c r="I49" s="1">
        <f>+'FY96 &amp; FY97 Total'!I49/2</f>
        <v>0</v>
      </c>
      <c r="J49" s="1">
        <f>+'FY96 &amp; FY97 Total'!J49/2</f>
        <v>859129</v>
      </c>
      <c r="K49" s="1">
        <f>+'FY96 &amp; FY97 Total'!K49/2</f>
        <v>0</v>
      </c>
      <c r="L49" s="1">
        <f>+'FY96 &amp; FY97 Total'!L49/2</f>
        <v>0</v>
      </c>
      <c r="M49" s="1">
        <f>+'FY96 &amp; FY97 Total'!M49/2</f>
        <v>666439</v>
      </c>
    </row>
    <row r="50" spans="1:13" ht="12.75">
      <c r="A50" s="2" t="s">
        <v>85</v>
      </c>
      <c r="B50" s="2" t="s">
        <v>86</v>
      </c>
      <c r="C50" s="1">
        <f>+'FY96 &amp; FY97 Total'!C50/2</f>
        <v>0</v>
      </c>
      <c r="D50" s="1">
        <f>+'FY96 &amp; FY97 Total'!D50/2</f>
        <v>0</v>
      </c>
      <c r="E50" s="1">
        <f>+'FY96 &amp; FY97 Total'!E50/2</f>
        <v>0</v>
      </c>
      <c r="F50" s="1">
        <f>+'FY96 &amp; FY97 Total'!F50/2</f>
        <v>0</v>
      </c>
      <c r="G50" s="1">
        <f>+'FY96 &amp; FY97 Total'!G50/2</f>
        <v>0</v>
      </c>
      <c r="H50" s="1">
        <f>+'FY96 &amp; FY97 Total'!H50/2</f>
        <v>0</v>
      </c>
      <c r="I50" s="1">
        <f>+'FY96 &amp; FY97 Total'!I50/2</f>
        <v>0</v>
      </c>
      <c r="J50" s="1">
        <f>+'FY96 &amp; FY97 Total'!J50/2</f>
        <v>358055</v>
      </c>
      <c r="K50" s="1">
        <f>+'FY96 &amp; FY97 Total'!K50/2</f>
        <v>0</v>
      </c>
      <c r="L50" s="1">
        <f>+'FY96 &amp; FY97 Total'!L50/2</f>
        <v>0</v>
      </c>
      <c r="M50" s="1">
        <f>+'FY96 &amp; FY97 Total'!M50/2</f>
        <v>330117</v>
      </c>
    </row>
    <row r="51" spans="1:13" ht="12.75">
      <c r="A51" s="2" t="s">
        <v>87</v>
      </c>
      <c r="B51" s="2" t="s">
        <v>88</v>
      </c>
      <c r="C51" s="1">
        <f>+'FY96 &amp; FY97 Total'!C51/2</f>
        <v>58806.5</v>
      </c>
      <c r="D51" s="1">
        <f>+'FY96 &amp; FY97 Total'!D51/2</f>
        <v>0</v>
      </c>
      <c r="E51" s="1">
        <f>+'FY96 &amp; FY97 Total'!E51/2</f>
        <v>11512.5</v>
      </c>
      <c r="F51" s="1">
        <f>+'FY96 &amp; FY97 Total'!F51/2</f>
        <v>0</v>
      </c>
      <c r="G51" s="1">
        <f>+'FY96 &amp; FY97 Total'!G51/2</f>
        <v>0</v>
      </c>
      <c r="H51" s="1">
        <f>+'FY96 &amp; FY97 Total'!H51/2</f>
        <v>0</v>
      </c>
      <c r="I51" s="1">
        <f>+'FY96 &amp; FY97 Total'!I51/2</f>
        <v>0</v>
      </c>
      <c r="J51" s="1">
        <f>+'FY96 &amp; FY97 Total'!J51/2</f>
        <v>393393</v>
      </c>
      <c r="K51" s="1">
        <f>+'FY96 &amp; FY97 Total'!K51/2</f>
        <v>0</v>
      </c>
      <c r="L51" s="1">
        <f>+'FY96 &amp; FY97 Total'!L51/2</f>
        <v>0</v>
      </c>
      <c r="M51" s="1">
        <f>+'FY96 &amp; FY97 Total'!M51/2</f>
        <v>362523.5</v>
      </c>
    </row>
    <row r="52" spans="1:13" ht="12.75">
      <c r="A52" s="2" t="s">
        <v>89</v>
      </c>
      <c r="B52" s="2" t="s">
        <v>90</v>
      </c>
      <c r="C52" s="1">
        <f>+'FY96 &amp; FY97 Total'!C52/2</f>
        <v>22575</v>
      </c>
      <c r="D52" s="1">
        <f>+'FY96 &amp; FY97 Total'!D52/2</f>
        <v>0</v>
      </c>
      <c r="E52" s="1">
        <f>+'FY96 &amp; FY97 Total'!E52/2</f>
        <v>1000</v>
      </c>
      <c r="F52" s="1">
        <f>+'FY96 &amp; FY97 Total'!F52/2</f>
        <v>0</v>
      </c>
      <c r="G52" s="1">
        <f>+'FY96 &amp; FY97 Total'!G52/2</f>
        <v>0</v>
      </c>
      <c r="H52" s="1">
        <f>+'FY96 &amp; FY97 Total'!H52/2</f>
        <v>0</v>
      </c>
      <c r="I52" s="1">
        <f>+'FY96 &amp; FY97 Total'!I52/2</f>
        <v>0</v>
      </c>
      <c r="J52" s="1">
        <f>+'FY96 &amp; FY97 Total'!J52/2</f>
        <v>304864.5</v>
      </c>
      <c r="K52" s="1">
        <f>+'FY96 &amp; FY97 Total'!K52/2</f>
        <v>0</v>
      </c>
      <c r="L52" s="1">
        <f>+'FY96 &amp; FY97 Total'!L52/2</f>
        <v>0</v>
      </c>
      <c r="M52" s="1">
        <f>+'FY96 &amp; FY97 Total'!M52/2</f>
        <v>204260.5</v>
      </c>
    </row>
    <row r="53" spans="1:13" ht="12.75">
      <c r="A53" s="2" t="s">
        <v>91</v>
      </c>
      <c r="B53" s="2" t="s">
        <v>92</v>
      </c>
      <c r="C53" s="1">
        <f>+'FY96 &amp; FY97 Total'!C53/2</f>
        <v>230848.5</v>
      </c>
      <c r="D53" s="1">
        <f>+'FY96 &amp; FY97 Total'!D53/2</f>
        <v>35042</v>
      </c>
      <c r="E53" s="1">
        <f>+'FY96 &amp; FY97 Total'!E53/2</f>
        <v>17605.5</v>
      </c>
      <c r="F53" s="1">
        <f>+'FY96 &amp; FY97 Total'!F53/2</f>
        <v>3575</v>
      </c>
      <c r="G53" s="1">
        <f>+'FY96 &amp; FY97 Total'!G53/2</f>
        <v>0</v>
      </c>
      <c r="H53" s="1">
        <f>+'FY96 &amp; FY97 Total'!H53/2</f>
        <v>0</v>
      </c>
      <c r="I53" s="1">
        <f>+'FY96 &amp; FY97 Total'!I53/2</f>
        <v>0</v>
      </c>
      <c r="J53" s="1">
        <f>+'FY96 &amp; FY97 Total'!J53/2</f>
        <v>297482.5</v>
      </c>
      <c r="K53" s="1">
        <f>+'FY96 &amp; FY97 Total'!K53/2</f>
        <v>18228.5</v>
      </c>
      <c r="L53" s="1">
        <f>+'FY96 &amp; FY97 Total'!L53/2</f>
        <v>0</v>
      </c>
      <c r="M53" s="1">
        <f>+'FY96 &amp; FY97 Total'!M53/2</f>
        <v>300852.5</v>
      </c>
    </row>
    <row r="54" spans="1:13" ht="12.75">
      <c r="A54" s="2" t="s">
        <v>93</v>
      </c>
      <c r="B54" s="2" t="s">
        <v>94</v>
      </c>
      <c r="C54" s="1">
        <f>+'FY96 &amp; FY97 Total'!C54/2</f>
        <v>788596.5</v>
      </c>
      <c r="D54" s="1">
        <f>+'FY96 &amp; FY97 Total'!D54/2</f>
        <v>98084.5</v>
      </c>
      <c r="E54" s="1">
        <f>+'FY96 &amp; FY97 Total'!E54/2</f>
        <v>62408.5</v>
      </c>
      <c r="F54" s="1">
        <f>+'FY96 &amp; FY97 Total'!F54/2</f>
        <v>0</v>
      </c>
      <c r="G54" s="1">
        <f>+'FY96 &amp; FY97 Total'!G54/2</f>
        <v>0</v>
      </c>
      <c r="H54" s="1">
        <f>+'FY96 &amp; FY97 Total'!H54/2</f>
        <v>0</v>
      </c>
      <c r="I54" s="1">
        <f>+'FY96 &amp; FY97 Total'!I54/2</f>
        <v>0</v>
      </c>
      <c r="J54" s="1">
        <f>+'FY96 &amp; FY97 Total'!J54/2</f>
        <v>341944.5</v>
      </c>
      <c r="K54" s="1">
        <f>+'FY96 &amp; FY97 Total'!K54/2</f>
        <v>23855.5</v>
      </c>
      <c r="L54" s="1">
        <f>+'FY96 &amp; FY97 Total'!L54/2</f>
        <v>0</v>
      </c>
      <c r="M54" s="1">
        <f>+'FY96 &amp; FY97 Total'!M54/2</f>
        <v>340458</v>
      </c>
    </row>
    <row r="55" spans="1:13" ht="12.75">
      <c r="A55" s="2" t="s">
        <v>95</v>
      </c>
      <c r="B55" s="2" t="s">
        <v>96</v>
      </c>
      <c r="C55" s="1">
        <f>+'FY96 &amp; FY97 Total'!C55/2</f>
        <v>2263164</v>
      </c>
      <c r="D55" s="1">
        <f>+'FY96 &amp; FY97 Total'!D55/2</f>
        <v>286880</v>
      </c>
      <c r="E55" s="1">
        <f>+'FY96 &amp; FY97 Total'!E55/2</f>
        <v>141103.5</v>
      </c>
      <c r="F55" s="1">
        <f>+'FY96 &amp; FY97 Total'!F55/2</f>
        <v>1886</v>
      </c>
      <c r="G55" s="1">
        <f>+'FY96 &amp; FY97 Total'!G55/2</f>
        <v>0</v>
      </c>
      <c r="H55" s="1">
        <f>+'FY96 &amp; FY97 Total'!H55/2</f>
        <v>0</v>
      </c>
      <c r="I55" s="1">
        <f>+'FY96 &amp; FY97 Total'!I55/2</f>
        <v>0</v>
      </c>
      <c r="J55" s="1">
        <f>+'FY96 &amp; FY97 Total'!J55/2</f>
        <v>2569775</v>
      </c>
      <c r="K55" s="1">
        <f>+'FY96 &amp; FY97 Total'!K55/2</f>
        <v>151551.5</v>
      </c>
      <c r="L55" s="1">
        <f>+'FY96 &amp; FY97 Total'!L55/2</f>
        <v>0</v>
      </c>
      <c r="M55" s="1">
        <f>+'FY96 &amp; FY97 Total'!M55/2</f>
        <v>2432305.5</v>
      </c>
    </row>
    <row r="56" spans="1:13" ht="12.75">
      <c r="A56" s="2" t="s">
        <v>97</v>
      </c>
      <c r="B56" s="2" t="s">
        <v>98</v>
      </c>
      <c r="C56" s="1">
        <f>+'FY96 &amp; FY97 Total'!C56/2</f>
        <v>2352777</v>
      </c>
      <c r="D56" s="1">
        <f>+'FY96 &amp; FY97 Total'!D56/2</f>
        <v>330526.5</v>
      </c>
      <c r="E56" s="1">
        <f>+'FY96 &amp; FY97 Total'!E56/2</f>
        <v>183831.5</v>
      </c>
      <c r="F56" s="1">
        <f>+'FY96 &amp; FY97 Total'!F56/2</f>
        <v>2822</v>
      </c>
      <c r="G56" s="1">
        <f>+'FY96 &amp; FY97 Total'!G56/2</f>
        <v>0</v>
      </c>
      <c r="H56" s="1">
        <f>+'FY96 &amp; FY97 Total'!H56/2</f>
        <v>0</v>
      </c>
      <c r="I56" s="1">
        <f>+'FY96 &amp; FY97 Total'!I56/2</f>
        <v>0</v>
      </c>
      <c r="J56" s="1">
        <f>+'FY96 &amp; FY97 Total'!J56/2</f>
        <v>2285582</v>
      </c>
      <c r="K56" s="1">
        <f>+'FY96 &amp; FY97 Total'!K56/2</f>
        <v>152780.5</v>
      </c>
      <c r="L56" s="1">
        <f>+'FY96 &amp; FY97 Total'!L56/2</f>
        <v>0</v>
      </c>
      <c r="M56" s="1">
        <f>+'FY96 &amp; FY97 Total'!M56/2</f>
        <v>1704524.5</v>
      </c>
    </row>
    <row r="57" spans="1:13" ht="12.75">
      <c r="A57" s="2" t="s">
        <v>99</v>
      </c>
      <c r="B57" s="2" t="s">
        <v>100</v>
      </c>
      <c r="C57" s="1">
        <f>+'FY96 &amp; FY97 Total'!C57/2</f>
        <v>5750604</v>
      </c>
      <c r="D57" s="1">
        <f>+'FY96 &amp; FY97 Total'!D57/2</f>
        <v>734347</v>
      </c>
      <c r="E57" s="1">
        <f>+'FY96 &amp; FY97 Total'!E57/2</f>
        <v>358128.5</v>
      </c>
      <c r="F57" s="1">
        <f>+'FY96 &amp; FY97 Total'!F57/2</f>
        <v>10663.5</v>
      </c>
      <c r="G57" s="1">
        <f>+'FY96 &amp; FY97 Total'!G57/2</f>
        <v>0</v>
      </c>
      <c r="H57" s="1">
        <f>+'FY96 &amp; FY97 Total'!H57/2</f>
        <v>0</v>
      </c>
      <c r="I57" s="1">
        <f>+'FY96 &amp; FY97 Total'!I57/2</f>
        <v>0</v>
      </c>
      <c r="J57" s="1">
        <f>+'FY96 &amp; FY97 Total'!J57/2</f>
        <v>3220255.5</v>
      </c>
      <c r="K57" s="1">
        <f>+'FY96 &amp; FY97 Total'!K57/2</f>
        <v>201607</v>
      </c>
      <c r="L57" s="1">
        <f>+'FY96 &amp; FY97 Total'!L57/2</f>
        <v>0</v>
      </c>
      <c r="M57" s="1">
        <f>+'FY96 &amp; FY97 Total'!M57/2</f>
        <v>3165769.5</v>
      </c>
    </row>
    <row r="58" spans="1:13" ht="12.75">
      <c r="A58" s="2" t="s">
        <v>101</v>
      </c>
      <c r="B58" s="2" t="s">
        <v>102</v>
      </c>
      <c r="C58" s="1">
        <f>+'FY96 &amp; FY97 Total'!C58/2</f>
        <v>1598076.5</v>
      </c>
      <c r="D58" s="1">
        <f>+'FY96 &amp; FY97 Total'!D58/2</f>
        <v>228256</v>
      </c>
      <c r="E58" s="1">
        <f>+'FY96 &amp; FY97 Total'!E58/2</f>
        <v>94733.5</v>
      </c>
      <c r="F58" s="1">
        <f>+'FY96 &amp; FY97 Total'!F58/2</f>
        <v>3766</v>
      </c>
      <c r="G58" s="1">
        <f>+'FY96 &amp; FY97 Total'!G58/2</f>
        <v>0</v>
      </c>
      <c r="H58" s="1">
        <f>+'FY96 &amp; FY97 Total'!H58/2</f>
        <v>0</v>
      </c>
      <c r="I58" s="1">
        <f>+'FY96 &amp; FY97 Total'!I58/2</f>
        <v>0</v>
      </c>
      <c r="J58" s="1">
        <f>+'FY96 &amp; FY97 Total'!J58/2</f>
        <v>91684.5</v>
      </c>
      <c r="K58" s="1">
        <f>+'FY96 &amp; FY97 Total'!K58/2</f>
        <v>9228.5</v>
      </c>
      <c r="L58" s="1">
        <f>+'FY96 &amp; FY97 Total'!L58/2</f>
        <v>0</v>
      </c>
      <c r="M58" s="1">
        <f>+'FY96 &amp; FY97 Total'!M58/2</f>
        <v>92961.5</v>
      </c>
    </row>
    <row r="59" spans="1:13" ht="12.75">
      <c r="A59" s="2" t="s">
        <v>103</v>
      </c>
      <c r="B59" s="2" t="s">
        <v>104</v>
      </c>
      <c r="C59" s="1">
        <f>+'FY96 &amp; FY97 Total'!C59/2</f>
        <v>652991</v>
      </c>
      <c r="D59" s="1">
        <f>+'FY96 &amp; FY97 Total'!D59/2</f>
        <v>92168</v>
      </c>
      <c r="E59" s="1">
        <f>+'FY96 &amp; FY97 Total'!E59/2</f>
        <v>54480</v>
      </c>
      <c r="F59" s="1">
        <f>+'FY96 &amp; FY97 Total'!F59/2</f>
        <v>3993</v>
      </c>
      <c r="G59" s="1">
        <f>+'FY96 &amp; FY97 Total'!G59/2</f>
        <v>0</v>
      </c>
      <c r="H59" s="1">
        <f>+'FY96 &amp; FY97 Total'!H59/2</f>
        <v>0</v>
      </c>
      <c r="I59" s="1">
        <f>+'FY96 &amp; FY97 Total'!I59/2</f>
        <v>0</v>
      </c>
      <c r="J59" s="1">
        <f>+'FY96 &amp; FY97 Total'!J59/2</f>
        <v>1085497.5</v>
      </c>
      <c r="K59" s="1">
        <f>+'FY96 &amp; FY97 Total'!K59/2</f>
        <v>61630</v>
      </c>
      <c r="L59" s="1">
        <f>+'FY96 &amp; FY97 Total'!L59/2</f>
        <v>0</v>
      </c>
      <c r="M59" s="1">
        <f>+'FY96 &amp; FY97 Total'!M59/2</f>
        <v>1050392</v>
      </c>
    </row>
    <row r="60" spans="1:13" ht="12.75">
      <c r="A60" s="2" t="s">
        <v>105</v>
      </c>
      <c r="B60" s="2" t="s">
        <v>106</v>
      </c>
      <c r="C60" s="1">
        <f>+'FY96 &amp; FY97 Total'!C60/2</f>
        <v>3309254.5</v>
      </c>
      <c r="D60" s="1">
        <f>+'FY96 &amp; FY97 Total'!D60/2</f>
        <v>425716</v>
      </c>
      <c r="E60" s="1">
        <f>+'FY96 &amp; FY97 Total'!E60/2</f>
        <v>250516</v>
      </c>
      <c r="F60" s="1">
        <f>+'FY96 &amp; FY97 Total'!F60/2</f>
        <v>1521</v>
      </c>
      <c r="G60" s="1">
        <f>+'FY96 &amp; FY97 Total'!G60/2</f>
        <v>0</v>
      </c>
      <c r="H60" s="1">
        <f>+'FY96 &amp; FY97 Total'!H60/2</f>
        <v>0</v>
      </c>
      <c r="I60" s="1">
        <f>+'FY96 &amp; FY97 Total'!I60/2</f>
        <v>0</v>
      </c>
      <c r="J60" s="1">
        <f>+'FY96 &amp; FY97 Total'!J60/2</f>
        <v>1816623</v>
      </c>
      <c r="K60" s="1">
        <f>+'FY96 &amp; FY97 Total'!K60/2</f>
        <v>118810</v>
      </c>
      <c r="L60" s="1">
        <f>+'FY96 &amp; FY97 Total'!L60/2</f>
        <v>0</v>
      </c>
      <c r="M60" s="1">
        <f>+'FY96 &amp; FY97 Total'!M60/2</f>
        <v>1859677</v>
      </c>
    </row>
    <row r="61" spans="1:13" ht="12.75">
      <c r="A61" s="2" t="s">
        <v>107</v>
      </c>
      <c r="B61" s="2" t="s">
        <v>108</v>
      </c>
      <c r="C61" s="1">
        <f>+'FY96 &amp; FY97 Total'!C61/2</f>
        <v>213620.5</v>
      </c>
      <c r="D61" s="1">
        <f>+'FY96 &amp; FY97 Total'!D61/2</f>
        <v>26625</v>
      </c>
      <c r="E61" s="1">
        <f>+'FY96 &amp; FY97 Total'!E61/2</f>
        <v>13100</v>
      </c>
      <c r="F61" s="1">
        <f>+'FY96 &amp; FY97 Total'!F61/2</f>
        <v>0</v>
      </c>
      <c r="G61" s="1">
        <f>+'FY96 &amp; FY97 Total'!G61/2</f>
        <v>0</v>
      </c>
      <c r="H61" s="1">
        <f>+'FY96 &amp; FY97 Total'!H61/2</f>
        <v>0</v>
      </c>
      <c r="I61" s="1">
        <f>+'FY96 &amp; FY97 Total'!I61/2</f>
        <v>0</v>
      </c>
      <c r="J61" s="1">
        <f>+'FY96 &amp; FY97 Total'!J61/2</f>
        <v>272189.5</v>
      </c>
      <c r="K61" s="1">
        <f>+'FY96 &amp; FY97 Total'!K61/2</f>
        <v>20729</v>
      </c>
      <c r="L61" s="1">
        <f>+'FY96 &amp; FY97 Total'!L61/2</f>
        <v>0</v>
      </c>
      <c r="M61" s="1">
        <f>+'FY96 &amp; FY97 Total'!M61/2</f>
        <v>259424</v>
      </c>
    </row>
    <row r="62" spans="1:13" ht="12.75">
      <c r="A62" s="2" t="s">
        <v>109</v>
      </c>
      <c r="B62" s="2" t="s">
        <v>110</v>
      </c>
      <c r="C62" s="1">
        <f>+'FY96 &amp; FY97 Total'!C62/2</f>
        <v>243565</v>
      </c>
      <c r="D62" s="1">
        <f>+'FY96 &amp; FY97 Total'!D62/2</f>
        <v>32251</v>
      </c>
      <c r="E62" s="1">
        <f>+'FY96 &amp; FY97 Total'!E62/2</f>
        <v>34169.5</v>
      </c>
      <c r="F62" s="1">
        <f>+'FY96 &amp; FY97 Total'!F62/2</f>
        <v>4804.5</v>
      </c>
      <c r="G62" s="1">
        <f>+'FY96 &amp; FY97 Total'!G62/2</f>
        <v>0</v>
      </c>
      <c r="H62" s="1">
        <f>+'FY96 &amp; FY97 Total'!H62/2</f>
        <v>0</v>
      </c>
      <c r="I62" s="1">
        <f>+'FY96 &amp; FY97 Total'!I62/2</f>
        <v>0</v>
      </c>
      <c r="J62" s="1">
        <f>+'FY96 &amp; FY97 Total'!J62/2</f>
        <v>2052556.5</v>
      </c>
      <c r="K62" s="1">
        <f>+'FY96 &amp; FY97 Total'!K62/2</f>
        <v>116220.5</v>
      </c>
      <c r="L62" s="1">
        <f>+'FY96 &amp; FY97 Total'!L62/2</f>
        <v>0</v>
      </c>
      <c r="M62" s="1">
        <f>+'FY96 &amp; FY97 Total'!M62/2</f>
        <v>1920139.5</v>
      </c>
    </row>
    <row r="63" spans="1:13" ht="12.75">
      <c r="A63" s="2" t="s">
        <v>111</v>
      </c>
      <c r="B63" s="2" t="s">
        <v>112</v>
      </c>
      <c r="C63" s="1">
        <f>+'FY96 &amp; FY97 Total'!C63/2</f>
        <v>115858</v>
      </c>
      <c r="D63" s="1">
        <f>+'FY96 &amp; FY97 Total'!D63/2</f>
        <v>15876.5</v>
      </c>
      <c r="E63" s="1">
        <f>+'FY96 &amp; FY97 Total'!E63/2</f>
        <v>7008</v>
      </c>
      <c r="F63" s="1">
        <f>+'FY96 &amp; FY97 Total'!F63/2</f>
        <v>10448.5</v>
      </c>
      <c r="G63" s="1">
        <f>+'FY96 &amp; FY97 Total'!G63/2</f>
        <v>0</v>
      </c>
      <c r="H63" s="1">
        <f>+'FY96 &amp; FY97 Total'!H63/2</f>
        <v>0</v>
      </c>
      <c r="I63" s="1">
        <f>+'FY96 &amp; FY97 Total'!I63/2</f>
        <v>0</v>
      </c>
      <c r="J63" s="1">
        <f>+'FY96 &amp; FY97 Total'!J63/2</f>
        <v>310141</v>
      </c>
      <c r="K63" s="1">
        <f>+'FY96 &amp; FY97 Total'!K63/2</f>
        <v>17501</v>
      </c>
      <c r="L63" s="1">
        <f>+'FY96 &amp; FY97 Total'!L63/2</f>
        <v>0</v>
      </c>
      <c r="M63" s="1">
        <f>+'FY96 &amp; FY97 Total'!M63/2</f>
        <v>323139.5</v>
      </c>
    </row>
    <row r="64" spans="1:13" ht="12.75">
      <c r="A64" s="2" t="s">
        <v>113</v>
      </c>
      <c r="B64" s="2" t="s">
        <v>29</v>
      </c>
      <c r="C64" s="1">
        <f>+'FY96 &amp; FY97 Total'!C64/2</f>
        <v>123535.5</v>
      </c>
      <c r="D64" s="1">
        <f>+'FY96 &amp; FY97 Total'!D64/2</f>
        <v>0</v>
      </c>
      <c r="E64" s="1">
        <f>+'FY96 &amp; FY97 Total'!E64/2</f>
        <v>87028.5</v>
      </c>
      <c r="F64" s="1">
        <f>+'FY96 &amp; FY97 Total'!F64/2</f>
        <v>1262.5</v>
      </c>
      <c r="G64" s="1">
        <f>+'FY96 &amp; FY97 Total'!G64/2</f>
        <v>0</v>
      </c>
      <c r="H64" s="1">
        <f>+'FY96 &amp; FY97 Total'!H64/2</f>
        <v>0</v>
      </c>
      <c r="I64" s="1">
        <f>+'FY96 &amp; FY97 Total'!I64/2</f>
        <v>0</v>
      </c>
      <c r="J64" s="1">
        <f>+'FY96 &amp; FY97 Total'!J64/2</f>
        <v>0</v>
      </c>
      <c r="K64" s="1">
        <f>+'FY96 &amp; FY97 Total'!K64/2</f>
        <v>0</v>
      </c>
      <c r="L64" s="1">
        <f>+'FY96 &amp; FY97 Total'!L64/2</f>
        <v>0</v>
      </c>
      <c r="M64" s="1">
        <f>+'FY96 &amp; FY97 Total'!M64/2</f>
        <v>0</v>
      </c>
    </row>
    <row r="65" spans="1:13" ht="12.75">
      <c r="A65" s="2" t="s">
        <v>114</v>
      </c>
      <c r="B65" s="2" t="s">
        <v>115</v>
      </c>
      <c r="C65" s="1">
        <f>+'FY96 &amp; FY97 Total'!C65/2</f>
        <v>1849437</v>
      </c>
      <c r="D65" s="1">
        <f>+'FY96 &amp; FY97 Total'!D65/2</f>
        <v>148832</v>
      </c>
      <c r="E65" s="1">
        <f>+'FY96 &amp; FY97 Total'!E65/2</f>
        <v>105328.5</v>
      </c>
      <c r="F65" s="1">
        <f>+'FY96 &amp; FY97 Total'!F65/2</f>
        <v>1700</v>
      </c>
      <c r="G65" s="1">
        <f>+'FY96 &amp; FY97 Total'!G65/2</f>
        <v>0</v>
      </c>
      <c r="H65" s="1">
        <f>+'FY96 &amp; FY97 Total'!H65/2</f>
        <v>0</v>
      </c>
      <c r="I65" s="1">
        <f>+'FY96 &amp; FY97 Total'!I65/2</f>
        <v>0</v>
      </c>
      <c r="J65" s="1">
        <f>+'FY96 &amp; FY97 Total'!J65/2</f>
        <v>1010689</v>
      </c>
      <c r="K65" s="1">
        <f>+'FY96 &amp; FY97 Total'!K65/2</f>
        <v>75427</v>
      </c>
      <c r="L65" s="1">
        <f>+'FY96 &amp; FY97 Total'!L65/2</f>
        <v>0</v>
      </c>
      <c r="M65" s="1">
        <f>+'FY96 &amp; FY97 Total'!M65/2</f>
        <v>647591</v>
      </c>
    </row>
    <row r="66" spans="1:13" ht="12.75">
      <c r="A66" s="2" t="s">
        <v>116</v>
      </c>
      <c r="B66" s="2" t="s">
        <v>117</v>
      </c>
      <c r="C66" s="1">
        <f>+'FY96 &amp; FY97 Total'!C66/2</f>
        <v>2169468.5</v>
      </c>
      <c r="D66" s="1">
        <f>+'FY96 &amp; FY97 Total'!D66/2</f>
        <v>190874</v>
      </c>
      <c r="E66" s="1">
        <f>+'FY96 &amp; FY97 Total'!E66/2</f>
        <v>166473</v>
      </c>
      <c r="F66" s="1">
        <f>+'FY96 &amp; FY97 Total'!F66/2</f>
        <v>2625</v>
      </c>
      <c r="G66" s="1">
        <f>+'FY96 &amp; FY97 Total'!G66/2</f>
        <v>0</v>
      </c>
      <c r="H66" s="1">
        <f>+'FY96 &amp; FY97 Total'!H66/2</f>
        <v>0</v>
      </c>
      <c r="I66" s="1">
        <f>+'FY96 &amp; FY97 Total'!I66/2</f>
        <v>0</v>
      </c>
      <c r="J66" s="1">
        <f>+'FY96 &amp; FY97 Total'!J66/2</f>
        <v>819283.5</v>
      </c>
      <c r="K66" s="1">
        <f>+'FY96 &amp; FY97 Total'!K66/2</f>
        <v>46312.5</v>
      </c>
      <c r="L66" s="1">
        <f>+'FY96 &amp; FY97 Total'!L66/2</f>
        <v>0</v>
      </c>
      <c r="M66" s="1">
        <f>+'FY96 &amp; FY97 Total'!M66/2</f>
        <v>784552.5</v>
      </c>
    </row>
    <row r="67" spans="1:13" ht="12.75">
      <c r="A67" s="2" t="s">
        <v>118</v>
      </c>
      <c r="B67" s="2" t="s">
        <v>119</v>
      </c>
      <c r="C67" s="1">
        <f>+'FY96 &amp; FY97 Total'!C67/2</f>
        <v>181968</v>
      </c>
      <c r="D67" s="1">
        <f>+'FY96 &amp; FY97 Total'!D67/2</f>
        <v>0</v>
      </c>
      <c r="E67" s="1">
        <f>+'FY96 &amp; FY97 Total'!E67/2</f>
        <v>64264</v>
      </c>
      <c r="F67" s="1">
        <f>+'FY96 &amp; FY97 Total'!F67/2</f>
        <v>8376</v>
      </c>
      <c r="G67" s="1">
        <f>+'FY96 &amp; FY97 Total'!G67/2</f>
        <v>0</v>
      </c>
      <c r="H67" s="1">
        <f>+'FY96 &amp; FY97 Total'!H67/2</f>
        <v>0</v>
      </c>
      <c r="I67" s="1">
        <f>+'FY96 &amp; FY97 Total'!I67/2</f>
        <v>0</v>
      </c>
      <c r="J67" s="1">
        <f>+'FY96 &amp; FY97 Total'!J67/2</f>
        <v>97077</v>
      </c>
      <c r="K67" s="1">
        <f>+'FY96 &amp; FY97 Total'!K67/2</f>
        <v>0</v>
      </c>
      <c r="L67" s="1">
        <f>+'FY96 &amp; FY97 Total'!L67/2</f>
        <v>0</v>
      </c>
      <c r="M67" s="1">
        <f>+'FY96 &amp; FY97 Total'!M67/2</f>
        <v>94423.5</v>
      </c>
    </row>
    <row r="68" spans="1:13" ht="12.75">
      <c r="A68" s="2" t="s">
        <v>120</v>
      </c>
      <c r="B68" s="2" t="s">
        <v>121</v>
      </c>
      <c r="C68" s="1">
        <f>+'FY96 &amp; FY97 Total'!C68/2</f>
        <v>362080.5</v>
      </c>
      <c r="D68" s="1">
        <f>+'FY96 &amp; FY97 Total'!D68/2</f>
        <v>32665.5</v>
      </c>
      <c r="E68" s="1">
        <f>+'FY96 &amp; FY97 Total'!E68/2</f>
        <v>12286.5</v>
      </c>
      <c r="F68" s="1">
        <f>+'FY96 &amp; FY97 Total'!F68/2</f>
        <v>887.5</v>
      </c>
      <c r="G68" s="1">
        <f>+'FY96 &amp; FY97 Total'!G68/2</f>
        <v>0</v>
      </c>
      <c r="H68" s="1">
        <f>+'FY96 &amp; FY97 Total'!H68/2</f>
        <v>0</v>
      </c>
      <c r="I68" s="1">
        <f>+'FY96 &amp; FY97 Total'!I68/2</f>
        <v>0</v>
      </c>
      <c r="J68" s="1">
        <f>+'FY96 &amp; FY97 Total'!J68/2</f>
        <v>186570</v>
      </c>
      <c r="K68" s="1">
        <f>+'FY96 &amp; FY97 Total'!K68/2</f>
        <v>11365.5</v>
      </c>
      <c r="L68" s="1">
        <f>+'FY96 &amp; FY97 Total'!L68/2</f>
        <v>0</v>
      </c>
      <c r="M68" s="1">
        <f>+'FY96 &amp; FY97 Total'!M68/2</f>
        <v>153666</v>
      </c>
    </row>
    <row r="69" spans="1:13" ht="12.75">
      <c r="A69" s="2" t="s">
        <v>122</v>
      </c>
      <c r="B69" s="2" t="s">
        <v>123</v>
      </c>
      <c r="C69" s="1">
        <f>+'FY96 &amp; FY97 Total'!C69/2</f>
        <v>1733570</v>
      </c>
      <c r="D69" s="1">
        <f>+'FY96 &amp; FY97 Total'!D69/2</f>
        <v>127790</v>
      </c>
      <c r="E69" s="1">
        <f>+'FY96 &amp; FY97 Total'!E69/2</f>
        <v>318279</v>
      </c>
      <c r="F69" s="1">
        <f>+'FY96 &amp; FY97 Total'!F69/2</f>
        <v>0</v>
      </c>
      <c r="G69" s="1">
        <f>+'FY96 &amp; FY97 Total'!G69/2</f>
        <v>0</v>
      </c>
      <c r="H69" s="1">
        <f>+'FY96 &amp; FY97 Total'!H69/2</f>
        <v>0</v>
      </c>
      <c r="I69" s="1">
        <f>+'FY96 &amp; FY97 Total'!I69/2</f>
        <v>0</v>
      </c>
      <c r="J69" s="1">
        <f>+'FY96 &amp; FY97 Total'!J69/2</f>
        <v>1907647.5</v>
      </c>
      <c r="K69" s="1">
        <f>+'FY96 &amp; FY97 Total'!K69/2</f>
        <v>97361.5</v>
      </c>
      <c r="L69" s="1">
        <f>+'FY96 &amp; FY97 Total'!L69/2</f>
        <v>0</v>
      </c>
      <c r="M69" s="1">
        <f>+'FY96 &amp; FY97 Total'!M69/2</f>
        <v>1540138.5</v>
      </c>
    </row>
    <row r="70" spans="1:13" ht="12.75">
      <c r="A70" s="2" t="s">
        <v>124</v>
      </c>
      <c r="B70" s="2" t="s">
        <v>125</v>
      </c>
      <c r="C70" s="1">
        <f>+'FY96 &amp; FY97 Total'!C70/2</f>
        <v>384248</v>
      </c>
      <c r="D70" s="1">
        <f>+'FY96 &amp; FY97 Total'!D70/2</f>
        <v>0</v>
      </c>
      <c r="E70" s="1">
        <f>+'FY96 &amp; FY97 Total'!E70/2</f>
        <v>86819</v>
      </c>
      <c r="F70" s="1">
        <f>+'FY96 &amp; FY97 Total'!F70/2</f>
        <v>0</v>
      </c>
      <c r="G70" s="1">
        <f>+'FY96 &amp; FY97 Total'!G70/2</f>
        <v>0</v>
      </c>
      <c r="H70" s="1">
        <f>+'FY96 &amp; FY97 Total'!H70/2</f>
        <v>0</v>
      </c>
      <c r="I70" s="1">
        <f>+'FY96 &amp; FY97 Total'!I70/2</f>
        <v>0</v>
      </c>
      <c r="J70" s="1">
        <f>+'FY96 &amp; FY97 Total'!J70/2</f>
        <v>516901</v>
      </c>
      <c r="K70" s="1">
        <f>+'FY96 &amp; FY97 Total'!K70/2</f>
        <v>0</v>
      </c>
      <c r="L70" s="1">
        <f>+'FY96 &amp; FY97 Total'!L70/2</f>
        <v>0</v>
      </c>
      <c r="M70" s="1">
        <f>+'FY96 &amp; FY97 Total'!M70/2</f>
        <v>508219.5</v>
      </c>
    </row>
    <row r="71" spans="1:13" ht="12.75">
      <c r="A71" s="2" t="s">
        <v>126</v>
      </c>
      <c r="B71" s="2" t="s">
        <v>127</v>
      </c>
      <c r="C71" s="1">
        <f>+'FY96 &amp; FY97 Total'!C71/2</f>
        <v>291024.5</v>
      </c>
      <c r="D71" s="1">
        <f>+'FY96 &amp; FY97 Total'!D71/2</f>
        <v>0</v>
      </c>
      <c r="E71" s="1">
        <f>+'FY96 &amp; FY97 Total'!E71/2</f>
        <v>15441.5</v>
      </c>
      <c r="F71" s="1">
        <f>+'FY96 &amp; FY97 Total'!F71/2</f>
        <v>0</v>
      </c>
      <c r="G71" s="1">
        <f>+'FY96 &amp; FY97 Total'!G71/2</f>
        <v>0</v>
      </c>
      <c r="H71" s="1">
        <f>+'FY96 &amp; FY97 Total'!H71/2</f>
        <v>0</v>
      </c>
      <c r="I71" s="1">
        <f>+'FY96 &amp; FY97 Total'!I71/2</f>
        <v>0</v>
      </c>
      <c r="J71" s="1">
        <f>+'FY96 &amp; FY97 Total'!J71/2</f>
        <v>327323.5</v>
      </c>
      <c r="K71" s="1">
        <f>+'FY96 &amp; FY97 Total'!K71/2</f>
        <v>0</v>
      </c>
      <c r="L71" s="1">
        <f>+'FY96 &amp; FY97 Total'!L71/2</f>
        <v>0</v>
      </c>
      <c r="M71" s="1">
        <f>+'FY96 &amp; FY97 Total'!M71/2</f>
        <v>279965.5</v>
      </c>
    </row>
    <row r="72" spans="1:13" ht="12.75">
      <c r="A72" s="2" t="s">
        <v>128</v>
      </c>
      <c r="B72" s="2" t="s">
        <v>129</v>
      </c>
      <c r="C72" s="1">
        <f>+'FY96 &amp; FY97 Total'!C72/2</f>
        <v>661958.5</v>
      </c>
      <c r="D72" s="1">
        <f>+'FY96 &amp; FY97 Total'!D72/2</f>
        <v>0</v>
      </c>
      <c r="E72" s="1">
        <f>+'FY96 &amp; FY97 Total'!E72/2</f>
        <v>18643.5</v>
      </c>
      <c r="F72" s="1">
        <f>+'FY96 &amp; FY97 Total'!F72/2</f>
        <v>0</v>
      </c>
      <c r="G72" s="1">
        <f>+'FY96 &amp; FY97 Total'!G72/2</f>
        <v>0</v>
      </c>
      <c r="H72" s="1">
        <f>+'FY96 &amp; FY97 Total'!H72/2</f>
        <v>0</v>
      </c>
      <c r="I72" s="1">
        <f>+'FY96 &amp; FY97 Total'!I72/2</f>
        <v>0</v>
      </c>
      <c r="J72" s="1">
        <f>+'FY96 &amp; FY97 Total'!J72/2</f>
        <v>207778</v>
      </c>
      <c r="K72" s="1">
        <f>+'FY96 &amp; FY97 Total'!K72/2</f>
        <v>0</v>
      </c>
      <c r="L72" s="1">
        <f>+'FY96 &amp; FY97 Total'!L72/2</f>
        <v>0</v>
      </c>
      <c r="M72" s="1">
        <f>+'FY96 &amp; FY97 Total'!M72/2</f>
        <v>158797.5</v>
      </c>
    </row>
    <row r="73" spans="1:13" ht="12.75">
      <c r="A73" s="2" t="s">
        <v>130</v>
      </c>
      <c r="B73" s="2" t="s">
        <v>131</v>
      </c>
      <c r="C73" s="1">
        <f>+'FY96 &amp; FY97 Total'!C73/2</f>
        <v>538551</v>
      </c>
      <c r="D73" s="1">
        <f>+'FY96 &amp; FY97 Total'!D73/2</f>
        <v>0</v>
      </c>
      <c r="E73" s="1">
        <f>+'FY96 &amp; FY97 Total'!E73/2</f>
        <v>25756</v>
      </c>
      <c r="F73" s="1">
        <f>+'FY96 &amp; FY97 Total'!F73/2</f>
        <v>2312.5</v>
      </c>
      <c r="G73" s="1">
        <f>+'FY96 &amp; FY97 Total'!G73/2</f>
        <v>0</v>
      </c>
      <c r="H73" s="1">
        <f>+'FY96 &amp; FY97 Total'!H73/2</f>
        <v>0</v>
      </c>
      <c r="I73" s="1">
        <f>+'FY96 &amp; FY97 Total'!I73/2</f>
        <v>0</v>
      </c>
      <c r="J73" s="1">
        <f>+'FY96 &amp; FY97 Total'!J73/2</f>
        <v>147551</v>
      </c>
      <c r="K73" s="1">
        <f>+'FY96 &amp; FY97 Total'!K73/2</f>
        <v>0</v>
      </c>
      <c r="L73" s="1">
        <f>+'FY96 &amp; FY97 Total'!L73/2</f>
        <v>0</v>
      </c>
      <c r="M73" s="1">
        <f>+'FY96 &amp; FY97 Total'!M73/2</f>
        <v>145012</v>
      </c>
    </row>
    <row r="74" spans="1:13" ht="12.75">
      <c r="A74" s="2" t="s">
        <v>132</v>
      </c>
      <c r="B74" s="2" t="s">
        <v>133</v>
      </c>
      <c r="C74" s="1">
        <f>+'FY96 &amp; FY97 Total'!C74/2</f>
        <v>84732.5</v>
      </c>
      <c r="D74" s="1">
        <f>+'FY96 &amp; FY97 Total'!D74/2</f>
        <v>0</v>
      </c>
      <c r="E74" s="1">
        <f>+'FY96 &amp; FY97 Total'!E74/2</f>
        <v>2191.5</v>
      </c>
      <c r="F74" s="1">
        <f>+'FY96 &amp; FY97 Total'!F74/2</f>
        <v>0</v>
      </c>
      <c r="G74" s="1">
        <f>+'FY96 &amp; FY97 Total'!G74/2</f>
        <v>0</v>
      </c>
      <c r="H74" s="1">
        <f>+'FY96 &amp; FY97 Total'!H74/2</f>
        <v>0</v>
      </c>
      <c r="I74" s="1">
        <f>+'FY96 &amp; FY97 Total'!I74/2</f>
        <v>0</v>
      </c>
      <c r="J74" s="1">
        <f>+'FY96 &amp; FY97 Total'!J74/2</f>
        <v>279823</v>
      </c>
      <c r="K74" s="1">
        <f>+'FY96 &amp; FY97 Total'!K74/2</f>
        <v>0</v>
      </c>
      <c r="L74" s="1">
        <f>+'FY96 &amp; FY97 Total'!L74/2</f>
        <v>0</v>
      </c>
      <c r="M74" s="1">
        <f>+'FY96 &amp; FY97 Total'!M74/2</f>
        <v>277365</v>
      </c>
    </row>
    <row r="75" spans="1:13" ht="12.75">
      <c r="A75" s="2" t="s">
        <v>134</v>
      </c>
      <c r="B75" s="2" t="s">
        <v>33</v>
      </c>
      <c r="C75" s="1">
        <f>+'FY96 &amp; FY97 Total'!C75/2</f>
        <v>0</v>
      </c>
      <c r="D75" s="1">
        <f>+'FY96 &amp; FY97 Total'!D75/2</f>
        <v>0</v>
      </c>
      <c r="E75" s="1">
        <f>+'FY96 &amp; FY97 Total'!E75/2</f>
        <v>0</v>
      </c>
      <c r="F75" s="1">
        <f>+'FY96 &amp; FY97 Total'!F75/2</f>
        <v>0</v>
      </c>
      <c r="G75" s="1">
        <f>+'FY96 &amp; FY97 Total'!G75/2</f>
        <v>2706240</v>
      </c>
      <c r="H75" s="1">
        <f>+'FY96 &amp; FY97 Total'!H75/2</f>
        <v>1407762</v>
      </c>
      <c r="I75" s="1">
        <f>+'FY96 &amp; FY97 Total'!I75/2</f>
        <v>1645569.5</v>
      </c>
      <c r="J75" s="1">
        <f>+'FY96 &amp; FY97 Total'!J75/2</f>
        <v>185697.5</v>
      </c>
      <c r="K75" s="1">
        <f>+'FY96 &amp; FY97 Total'!K75/2</f>
        <v>0</v>
      </c>
      <c r="L75" s="1">
        <f>+'FY96 &amp; FY97 Total'!L75/2</f>
        <v>0</v>
      </c>
      <c r="M75" s="1">
        <f>+'FY96 &amp; FY97 Total'!M75/2</f>
        <v>99458.5</v>
      </c>
    </row>
    <row r="76" spans="1:13" ht="12.75">
      <c r="A76" s="2" t="s">
        <v>135</v>
      </c>
      <c r="B76" s="2" t="s">
        <v>136</v>
      </c>
      <c r="C76" s="1">
        <f>+'FY96 &amp; FY97 Total'!C76/2</f>
        <v>13857923</v>
      </c>
      <c r="D76" s="1">
        <f>+'FY96 &amp; FY97 Total'!D76/2</f>
        <v>50520.5</v>
      </c>
      <c r="E76" s="1">
        <f>+'FY96 &amp; FY97 Total'!E76/2</f>
        <v>1266948</v>
      </c>
      <c r="F76" s="1">
        <f>+'FY96 &amp; FY97 Total'!F76/2</f>
        <v>7186</v>
      </c>
      <c r="G76" s="1">
        <f>+'FY96 &amp; FY97 Total'!G76/2</f>
        <v>0</v>
      </c>
      <c r="H76" s="1">
        <f>+'FY96 &amp; FY97 Total'!H76/2</f>
        <v>0</v>
      </c>
      <c r="I76" s="1">
        <f>+'FY96 &amp; FY97 Total'!I76/2</f>
        <v>0</v>
      </c>
      <c r="J76" s="1">
        <f>+'FY96 &amp; FY97 Total'!J76/2</f>
        <v>8513</v>
      </c>
      <c r="K76" s="1">
        <f>+'FY96 &amp; FY97 Total'!K76/2</f>
        <v>0</v>
      </c>
      <c r="L76" s="1">
        <f>+'FY96 &amp; FY97 Total'!L76/2</f>
        <v>0</v>
      </c>
      <c r="M76" s="1">
        <f>+'FY96 &amp; FY97 Total'!M76/2</f>
        <v>8513</v>
      </c>
    </row>
    <row r="77" spans="1:13" ht="12.75">
      <c r="A77" s="2" t="s">
        <v>137</v>
      </c>
      <c r="B77" s="2" t="s">
        <v>138</v>
      </c>
      <c r="C77" s="1">
        <f>+'FY96 &amp; FY97 Total'!C77/2</f>
        <v>561391</v>
      </c>
      <c r="D77" s="1">
        <f>+'FY96 &amp; FY97 Total'!D77/2</f>
        <v>74421</v>
      </c>
      <c r="E77" s="1">
        <f>+'FY96 &amp; FY97 Total'!E77/2</f>
        <v>38272.5</v>
      </c>
      <c r="F77" s="1">
        <f>+'FY96 &amp; FY97 Total'!F77/2</f>
        <v>0</v>
      </c>
      <c r="G77" s="1">
        <f>+'FY96 &amp; FY97 Total'!G77/2</f>
        <v>0</v>
      </c>
      <c r="H77" s="1">
        <f>+'FY96 &amp; FY97 Total'!H77/2</f>
        <v>0</v>
      </c>
      <c r="I77" s="1">
        <f>+'FY96 &amp; FY97 Total'!I77/2</f>
        <v>0</v>
      </c>
      <c r="J77" s="1">
        <f>+'FY96 &amp; FY97 Total'!J77/2</f>
        <v>0</v>
      </c>
      <c r="K77" s="1">
        <f>+'FY96 &amp; FY97 Total'!K77/2</f>
        <v>0</v>
      </c>
      <c r="L77" s="1">
        <f>+'FY96 &amp; FY97 Total'!L77/2</f>
        <v>0</v>
      </c>
      <c r="M77" s="1">
        <f>+'FY96 &amp; FY97 Total'!M77/2</f>
        <v>0</v>
      </c>
    </row>
    <row r="78" spans="1:13" ht="12.75">
      <c r="A78" s="2" t="s">
        <v>139</v>
      </c>
      <c r="B78" s="2" t="s">
        <v>140</v>
      </c>
      <c r="C78" s="1">
        <f>+'FY96 &amp; FY97 Total'!C78/2</f>
        <v>0</v>
      </c>
      <c r="D78" s="1">
        <f>+'FY96 &amp; FY97 Total'!D78/2</f>
        <v>0</v>
      </c>
      <c r="E78" s="1">
        <f>+'FY96 &amp; FY97 Total'!E78/2</f>
        <v>0</v>
      </c>
      <c r="F78" s="1">
        <f>+'FY96 &amp; FY97 Total'!F78/2</f>
        <v>0</v>
      </c>
      <c r="G78" s="1">
        <f>+'FY96 &amp; FY97 Total'!G78/2</f>
        <v>0</v>
      </c>
      <c r="H78" s="1">
        <f>+'FY96 &amp; FY97 Total'!H78/2</f>
        <v>0</v>
      </c>
      <c r="I78" s="1">
        <f>+'FY96 &amp; FY97 Total'!I78/2</f>
        <v>0</v>
      </c>
      <c r="J78" s="1">
        <f>+'FY96 &amp; FY97 Total'!J78/2</f>
        <v>43351.5</v>
      </c>
      <c r="K78" s="1">
        <f>+'FY96 &amp; FY97 Total'!K78/2</f>
        <v>0</v>
      </c>
      <c r="L78" s="1">
        <f>+'FY96 &amp; FY97 Total'!L78/2</f>
        <v>0</v>
      </c>
      <c r="M78" s="1">
        <f>+'FY96 &amp; FY97 Total'!M78/2</f>
        <v>43052.5</v>
      </c>
    </row>
    <row r="79" spans="1:13" ht="12.75">
      <c r="A79" s="2" t="s">
        <v>141</v>
      </c>
      <c r="B79" s="2" t="s">
        <v>142</v>
      </c>
      <c r="C79" s="1">
        <f>+'FY96 &amp; FY97 Total'!C79/2</f>
        <v>427828.5</v>
      </c>
      <c r="D79" s="1">
        <f>+'FY96 &amp; FY97 Total'!D79/2</f>
        <v>0</v>
      </c>
      <c r="E79" s="1">
        <f>+'FY96 &amp; FY97 Total'!E79/2</f>
        <v>24554.5</v>
      </c>
      <c r="F79" s="1">
        <f>+'FY96 &amp; FY97 Total'!F79/2</f>
        <v>0</v>
      </c>
      <c r="G79" s="1">
        <f>+'FY96 &amp; FY97 Total'!G79/2</f>
        <v>0</v>
      </c>
      <c r="H79" s="1">
        <f>+'FY96 &amp; FY97 Total'!H79/2</f>
        <v>0</v>
      </c>
      <c r="I79" s="1">
        <f>+'FY96 &amp; FY97 Total'!I79/2</f>
        <v>0</v>
      </c>
      <c r="J79" s="1">
        <f>+'FY96 &amp; FY97 Total'!J79/2</f>
        <v>584484</v>
      </c>
      <c r="K79" s="1">
        <f>+'FY96 &amp; FY97 Total'!K79/2</f>
        <v>0</v>
      </c>
      <c r="L79" s="1">
        <f>+'FY96 &amp; FY97 Total'!L79/2</f>
        <v>0</v>
      </c>
      <c r="M79" s="1">
        <f>+'FY96 &amp; FY97 Total'!M79/2</f>
        <v>559630.5</v>
      </c>
    </row>
    <row r="80" spans="1:13" ht="12.75">
      <c r="A80" s="2" t="s">
        <v>143</v>
      </c>
      <c r="B80" s="2" t="s">
        <v>144</v>
      </c>
      <c r="C80" s="1">
        <f>+'FY96 &amp; FY97 Total'!C80/2</f>
        <v>105006</v>
      </c>
      <c r="D80" s="1">
        <f>+'FY96 &amp; FY97 Total'!D80/2</f>
        <v>0</v>
      </c>
      <c r="E80" s="1">
        <f>+'FY96 &amp; FY97 Total'!E80/2</f>
        <v>2460</v>
      </c>
      <c r="F80" s="1">
        <f>+'FY96 &amp; FY97 Total'!F80/2</f>
        <v>0</v>
      </c>
      <c r="G80" s="1">
        <f>+'FY96 &amp; FY97 Total'!G80/2</f>
        <v>0</v>
      </c>
      <c r="H80" s="1">
        <f>+'FY96 &amp; FY97 Total'!H80/2</f>
        <v>0</v>
      </c>
      <c r="I80" s="1">
        <f>+'FY96 &amp; FY97 Total'!I80/2</f>
        <v>0</v>
      </c>
      <c r="J80" s="1">
        <f>+'FY96 &amp; FY97 Total'!J80/2</f>
        <v>208778.5</v>
      </c>
      <c r="K80" s="1">
        <f>+'FY96 &amp; FY97 Total'!K80/2</f>
        <v>0</v>
      </c>
      <c r="L80" s="1">
        <f>+'FY96 &amp; FY97 Total'!L80/2</f>
        <v>0</v>
      </c>
      <c r="M80" s="1">
        <f>+'FY96 &amp; FY97 Total'!M80/2</f>
        <v>193415.5</v>
      </c>
    </row>
    <row r="81" spans="1:13" ht="12.75">
      <c r="A81" s="2" t="s">
        <v>145</v>
      </c>
      <c r="B81" s="2" t="s">
        <v>146</v>
      </c>
      <c r="C81" s="1">
        <f>+'FY96 &amp; FY97 Total'!C81/2</f>
        <v>52513.5</v>
      </c>
      <c r="D81" s="1">
        <f>+'FY96 &amp; FY97 Total'!D81/2</f>
        <v>0</v>
      </c>
      <c r="E81" s="1">
        <f>+'FY96 &amp; FY97 Total'!E81/2</f>
        <v>1364</v>
      </c>
      <c r="F81" s="1">
        <f>+'FY96 &amp; FY97 Total'!F81/2</f>
        <v>4575</v>
      </c>
      <c r="G81" s="1">
        <f>+'FY96 &amp; FY97 Total'!G81/2</f>
        <v>0</v>
      </c>
      <c r="H81" s="1">
        <f>+'FY96 &amp; FY97 Total'!H81/2</f>
        <v>0</v>
      </c>
      <c r="I81" s="1">
        <f>+'FY96 &amp; FY97 Total'!I81/2</f>
        <v>0</v>
      </c>
      <c r="J81" s="1">
        <f>+'FY96 &amp; FY97 Total'!J81/2</f>
        <v>165569</v>
      </c>
      <c r="K81" s="1">
        <f>+'FY96 &amp; FY97 Total'!K81/2</f>
        <v>0</v>
      </c>
      <c r="L81" s="1">
        <f>+'FY96 &amp; FY97 Total'!L81/2</f>
        <v>0</v>
      </c>
      <c r="M81" s="1">
        <f>+'FY96 &amp; FY97 Total'!M81/2</f>
        <v>163200.5</v>
      </c>
    </row>
    <row r="82" spans="1:13" ht="12.75">
      <c r="A82" s="2" t="s">
        <v>147</v>
      </c>
      <c r="B82" s="2" t="s">
        <v>148</v>
      </c>
      <c r="C82" s="1">
        <f>+'FY96 &amp; FY97 Total'!C82/2</f>
        <v>0</v>
      </c>
      <c r="D82" s="1">
        <f>+'FY96 &amp; FY97 Total'!D82/2</f>
        <v>0</v>
      </c>
      <c r="E82" s="1">
        <f>+'FY96 &amp; FY97 Total'!E82/2</f>
        <v>0</v>
      </c>
      <c r="F82" s="1">
        <f>+'FY96 &amp; FY97 Total'!F82/2</f>
        <v>0</v>
      </c>
      <c r="G82" s="1">
        <f>+'FY96 &amp; FY97 Total'!G82/2</f>
        <v>0</v>
      </c>
      <c r="H82" s="1">
        <f>+'FY96 &amp; FY97 Total'!H82/2</f>
        <v>0</v>
      </c>
      <c r="I82" s="1">
        <f>+'FY96 &amp; FY97 Total'!I82/2</f>
        <v>0</v>
      </c>
      <c r="J82" s="1">
        <f>+'FY96 &amp; FY97 Total'!J82/2</f>
        <v>272672.5</v>
      </c>
      <c r="K82" s="1">
        <f>+'FY96 &amp; FY97 Total'!K82/2</f>
        <v>0</v>
      </c>
      <c r="L82" s="1">
        <f>+'FY96 &amp; FY97 Total'!L82/2</f>
        <v>0</v>
      </c>
      <c r="M82" s="1">
        <f>+'FY96 &amp; FY97 Total'!M82/2</f>
        <v>270951</v>
      </c>
    </row>
    <row r="83" spans="1:13" ht="12.75">
      <c r="A83" s="2" t="s">
        <v>149</v>
      </c>
      <c r="B83" s="2" t="s">
        <v>150</v>
      </c>
      <c r="C83" s="1">
        <f>+'FY96 &amp; FY97 Total'!C83/2</f>
        <v>30015.5</v>
      </c>
      <c r="D83" s="1">
        <f>+'FY96 &amp; FY97 Total'!D83/2</f>
        <v>3375</v>
      </c>
      <c r="E83" s="1">
        <f>+'FY96 &amp; FY97 Total'!E83/2</f>
        <v>1940</v>
      </c>
      <c r="F83" s="1">
        <f>+'FY96 &amp; FY97 Total'!F83/2</f>
        <v>0</v>
      </c>
      <c r="G83" s="1">
        <f>+'FY96 &amp; FY97 Total'!G83/2</f>
        <v>0</v>
      </c>
      <c r="H83" s="1">
        <f>+'FY96 &amp; FY97 Total'!H83/2</f>
        <v>0</v>
      </c>
      <c r="I83" s="1">
        <f>+'FY96 &amp; FY97 Total'!I83/2</f>
        <v>0</v>
      </c>
      <c r="J83" s="1">
        <f>+'FY96 &amp; FY97 Total'!J83/2</f>
        <v>338896.5</v>
      </c>
      <c r="K83" s="1">
        <f>+'FY96 &amp; FY97 Total'!K83/2</f>
        <v>19062.5</v>
      </c>
      <c r="L83" s="1">
        <f>+'FY96 &amp; FY97 Total'!L83/2</f>
        <v>0</v>
      </c>
      <c r="M83" s="1">
        <f>+'FY96 &amp; FY97 Total'!M83/2</f>
        <v>315787.5</v>
      </c>
    </row>
    <row r="84" spans="1:13" ht="12.75">
      <c r="A84" s="2" t="s">
        <v>151</v>
      </c>
      <c r="B84" s="2" t="s">
        <v>152</v>
      </c>
      <c r="C84" s="1">
        <f>+'FY96 &amp; FY97 Total'!C84/2</f>
        <v>52723</v>
      </c>
      <c r="D84" s="1">
        <f>+'FY96 &amp; FY97 Total'!D84/2</f>
        <v>0</v>
      </c>
      <c r="E84" s="1">
        <f>+'FY96 &amp; FY97 Total'!E84/2</f>
        <v>100</v>
      </c>
      <c r="F84" s="1">
        <f>+'FY96 &amp; FY97 Total'!F84/2</f>
        <v>0</v>
      </c>
      <c r="G84" s="1">
        <f>+'FY96 &amp; FY97 Total'!G84/2</f>
        <v>0</v>
      </c>
      <c r="H84" s="1">
        <f>+'FY96 &amp; FY97 Total'!H84/2</f>
        <v>0</v>
      </c>
      <c r="I84" s="1">
        <f>+'FY96 &amp; FY97 Total'!I84/2</f>
        <v>0</v>
      </c>
      <c r="J84" s="1">
        <f>+'FY96 &amp; FY97 Total'!J84/2</f>
        <v>153153.5</v>
      </c>
      <c r="K84" s="1">
        <f>+'FY96 &amp; FY97 Total'!K84/2</f>
        <v>0</v>
      </c>
      <c r="L84" s="1">
        <f>+'FY96 &amp; FY97 Total'!L84/2</f>
        <v>0</v>
      </c>
      <c r="M84" s="1">
        <f>+'FY96 &amp; FY97 Total'!M84/2</f>
        <v>151807.5</v>
      </c>
    </row>
    <row r="85" spans="1:13" ht="12.75">
      <c r="A85" s="2" t="s">
        <v>153</v>
      </c>
      <c r="B85" s="2" t="s">
        <v>154</v>
      </c>
      <c r="C85" s="1">
        <f>+'FY96 &amp; FY97 Total'!C85/2</f>
        <v>19270</v>
      </c>
      <c r="D85" s="1">
        <f>+'FY96 &amp; FY97 Total'!D85/2</f>
        <v>0</v>
      </c>
      <c r="E85" s="1">
        <f>+'FY96 &amp; FY97 Total'!E85/2</f>
        <v>1736.5</v>
      </c>
      <c r="F85" s="1">
        <f>+'FY96 &amp; FY97 Total'!F85/2</f>
        <v>0</v>
      </c>
      <c r="G85" s="1">
        <f>+'FY96 &amp; FY97 Total'!G85/2</f>
        <v>0</v>
      </c>
      <c r="H85" s="1">
        <f>+'FY96 &amp; FY97 Total'!H85/2</f>
        <v>0</v>
      </c>
      <c r="I85" s="1">
        <f>+'FY96 &amp; FY97 Total'!I85/2</f>
        <v>0</v>
      </c>
      <c r="J85" s="1">
        <f>+'FY96 &amp; FY97 Total'!J85/2</f>
        <v>246106.5</v>
      </c>
      <c r="K85" s="1">
        <f>+'FY96 &amp; FY97 Total'!K85/2</f>
        <v>0</v>
      </c>
      <c r="L85" s="1">
        <f>+'FY96 &amp; FY97 Total'!L85/2</f>
        <v>0</v>
      </c>
      <c r="M85" s="1">
        <f>+'FY96 &amp; FY97 Total'!M85/2</f>
        <v>240341.5</v>
      </c>
    </row>
    <row r="86" spans="1:13" ht="12.75">
      <c r="A86" s="2" t="s">
        <v>155</v>
      </c>
      <c r="B86" s="2" t="s">
        <v>156</v>
      </c>
      <c r="C86" s="1">
        <f>+'FY96 &amp; FY97 Total'!C86/2</f>
        <v>2497275.5</v>
      </c>
      <c r="D86" s="1">
        <f>+'FY96 &amp; FY97 Total'!D86/2</f>
        <v>1041.5</v>
      </c>
      <c r="E86" s="1">
        <f>+'FY96 &amp; FY97 Total'!E86/2</f>
        <v>104932</v>
      </c>
      <c r="F86" s="1">
        <f>+'FY96 &amp; FY97 Total'!F86/2</f>
        <v>250</v>
      </c>
      <c r="G86" s="1">
        <f>+'FY96 &amp; FY97 Total'!G86/2</f>
        <v>0</v>
      </c>
      <c r="H86" s="1">
        <f>+'FY96 &amp; FY97 Total'!H86/2</f>
        <v>0</v>
      </c>
      <c r="I86" s="1">
        <f>+'FY96 &amp; FY97 Total'!I86/2</f>
        <v>0</v>
      </c>
      <c r="J86" s="1">
        <f>+'FY96 &amp; FY97 Total'!J86/2</f>
        <v>784400.5</v>
      </c>
      <c r="K86" s="1">
        <f>+'FY96 &amp; FY97 Total'!K86/2</f>
        <v>0</v>
      </c>
      <c r="L86" s="1">
        <f>+'FY96 &amp; FY97 Total'!L86/2</f>
        <v>0</v>
      </c>
      <c r="M86" s="1">
        <f>+'FY96 &amp; FY97 Total'!M86/2</f>
        <v>775127.5</v>
      </c>
    </row>
    <row r="87" spans="1:13" ht="12.75">
      <c r="A87" s="2" t="s">
        <v>157</v>
      </c>
      <c r="B87" s="2" t="s">
        <v>158</v>
      </c>
      <c r="C87" s="1">
        <f>+'FY96 &amp; FY97 Total'!C87/2</f>
        <v>0</v>
      </c>
      <c r="D87" s="1">
        <f>+'FY96 &amp; FY97 Total'!D87/2</f>
        <v>0</v>
      </c>
      <c r="E87" s="1">
        <f>+'FY96 &amp; FY97 Total'!E87/2</f>
        <v>0</v>
      </c>
      <c r="F87" s="1">
        <f>+'FY96 &amp; FY97 Total'!F87/2</f>
        <v>0</v>
      </c>
      <c r="G87" s="1">
        <f>+'FY96 &amp; FY97 Total'!G87/2</f>
        <v>0</v>
      </c>
      <c r="H87" s="1">
        <f>+'FY96 &amp; FY97 Total'!H87/2</f>
        <v>0</v>
      </c>
      <c r="I87" s="1">
        <f>+'FY96 &amp; FY97 Total'!I87/2</f>
        <v>0</v>
      </c>
      <c r="J87" s="1">
        <f>+'FY96 &amp; FY97 Total'!J87/2</f>
        <v>507296.5</v>
      </c>
      <c r="K87" s="1">
        <f>+'FY96 &amp; FY97 Total'!K87/2</f>
        <v>0</v>
      </c>
      <c r="L87" s="1">
        <f>+'FY96 &amp; FY97 Total'!L87/2</f>
        <v>0</v>
      </c>
      <c r="M87" s="1">
        <f>+'FY96 &amp; FY97 Total'!M87/2</f>
        <v>365275.5</v>
      </c>
    </row>
    <row r="88" spans="1:13" ht="12.75">
      <c r="A88" s="2" t="s">
        <v>159</v>
      </c>
      <c r="B88" s="2" t="s">
        <v>160</v>
      </c>
      <c r="C88" s="1">
        <f>+'FY96 &amp; FY97 Total'!C88/2</f>
        <v>319684</v>
      </c>
      <c r="D88" s="1">
        <f>+'FY96 &amp; FY97 Total'!D88/2</f>
        <v>44939</v>
      </c>
      <c r="E88" s="1">
        <f>+'FY96 &amp; FY97 Total'!E88/2</f>
        <v>19689</v>
      </c>
      <c r="F88" s="1">
        <f>+'FY96 &amp; FY97 Total'!F88/2</f>
        <v>0</v>
      </c>
      <c r="G88" s="1">
        <f>+'FY96 &amp; FY97 Total'!G88/2</f>
        <v>0</v>
      </c>
      <c r="H88" s="1">
        <f>+'FY96 &amp; FY97 Total'!H88/2</f>
        <v>0</v>
      </c>
      <c r="I88" s="1">
        <f>+'FY96 &amp; FY97 Total'!I88/2</f>
        <v>0</v>
      </c>
      <c r="J88" s="1">
        <f>+'FY96 &amp; FY97 Total'!J88/2</f>
        <v>0</v>
      </c>
      <c r="K88" s="1">
        <f>+'FY96 &amp; FY97 Total'!K88/2</f>
        <v>0</v>
      </c>
      <c r="L88" s="1">
        <f>+'FY96 &amp; FY97 Total'!L88/2</f>
        <v>0</v>
      </c>
      <c r="M88" s="1">
        <f>+'FY96 &amp; FY97 Total'!M88/2</f>
        <v>0</v>
      </c>
    </row>
    <row r="89" spans="1:13" ht="12.75">
      <c r="A89" s="2" t="s">
        <v>161</v>
      </c>
      <c r="B89" s="2" t="s">
        <v>162</v>
      </c>
      <c r="C89" s="1">
        <f>+'FY96 &amp; FY97 Total'!C89/2</f>
        <v>3075</v>
      </c>
      <c r="D89" s="1">
        <f>+'FY96 &amp; FY97 Total'!D89/2</f>
        <v>500</v>
      </c>
      <c r="E89" s="1">
        <f>+'FY96 &amp; FY97 Total'!E89/2</f>
        <v>0</v>
      </c>
      <c r="F89" s="1">
        <f>+'FY96 &amp; FY97 Total'!F89/2</f>
        <v>0</v>
      </c>
      <c r="G89" s="1">
        <f>+'FY96 &amp; FY97 Total'!G89/2</f>
        <v>0</v>
      </c>
      <c r="H89" s="1">
        <f>+'FY96 &amp; FY97 Total'!H89/2</f>
        <v>0</v>
      </c>
      <c r="I89" s="1">
        <f>+'FY96 &amp; FY97 Total'!I89/2</f>
        <v>0</v>
      </c>
      <c r="J89" s="1">
        <f>+'FY96 &amp; FY97 Total'!J89/2</f>
        <v>253484.5</v>
      </c>
      <c r="K89" s="1">
        <f>+'FY96 &amp; FY97 Total'!K89/2</f>
        <v>18147</v>
      </c>
      <c r="L89" s="1">
        <f>+'FY96 &amp; FY97 Total'!L89/2</f>
        <v>0</v>
      </c>
      <c r="M89" s="1">
        <f>+'FY96 &amp; FY97 Total'!M89/2</f>
        <v>266502.5</v>
      </c>
    </row>
    <row r="90" spans="1:13" ht="12.75">
      <c r="A90" s="2" t="s">
        <v>163</v>
      </c>
      <c r="B90" s="2" t="s">
        <v>164</v>
      </c>
      <c r="C90" s="1">
        <f>+'FY96 &amp; FY97 Total'!C90/2</f>
        <v>204168</v>
      </c>
      <c r="D90" s="1">
        <f>+'FY96 &amp; FY97 Total'!D90/2</f>
        <v>0</v>
      </c>
      <c r="E90" s="1">
        <f>+'FY96 &amp; FY97 Total'!E90/2</f>
        <v>8126</v>
      </c>
      <c r="F90" s="1">
        <f>+'FY96 &amp; FY97 Total'!F90/2</f>
        <v>0</v>
      </c>
      <c r="G90" s="1">
        <f>+'FY96 &amp; FY97 Total'!G90/2</f>
        <v>0</v>
      </c>
      <c r="H90" s="1">
        <f>+'FY96 &amp; FY97 Total'!H90/2</f>
        <v>0</v>
      </c>
      <c r="I90" s="1">
        <f>+'FY96 &amp; FY97 Total'!I90/2</f>
        <v>0</v>
      </c>
      <c r="J90" s="1">
        <f>+'FY96 &amp; FY97 Total'!J90/2</f>
        <v>305125.5</v>
      </c>
      <c r="K90" s="1">
        <f>+'FY96 &amp; FY97 Total'!K90/2</f>
        <v>0</v>
      </c>
      <c r="L90" s="1">
        <f>+'FY96 &amp; FY97 Total'!L90/2</f>
        <v>0</v>
      </c>
      <c r="M90" s="1">
        <f>+'FY96 &amp; FY97 Total'!M90/2</f>
        <v>302966.5</v>
      </c>
    </row>
    <row r="91" spans="1:13" ht="12.75">
      <c r="A91" s="2" t="s">
        <v>165</v>
      </c>
      <c r="B91" s="2" t="s">
        <v>166</v>
      </c>
      <c r="C91" s="1">
        <f>+'FY96 &amp; FY97 Total'!C91/2</f>
        <v>110581</v>
      </c>
      <c r="D91" s="1">
        <f>+'FY96 &amp; FY97 Total'!D91/2</f>
        <v>0</v>
      </c>
      <c r="E91" s="1">
        <f>+'FY96 &amp; FY97 Total'!E91/2</f>
        <v>9763</v>
      </c>
      <c r="F91" s="1">
        <f>+'FY96 &amp; FY97 Total'!F91/2</f>
        <v>0</v>
      </c>
      <c r="G91" s="1">
        <f>+'FY96 &amp; FY97 Total'!G91/2</f>
        <v>0</v>
      </c>
      <c r="H91" s="1">
        <f>+'FY96 &amp; FY97 Total'!H91/2</f>
        <v>0</v>
      </c>
      <c r="I91" s="1">
        <f>+'FY96 &amp; FY97 Total'!I91/2</f>
        <v>0</v>
      </c>
      <c r="J91" s="1">
        <f>+'FY96 &amp; FY97 Total'!J91/2</f>
        <v>244104.5</v>
      </c>
      <c r="K91" s="1">
        <f>+'FY96 &amp; FY97 Total'!K91/2</f>
        <v>0</v>
      </c>
      <c r="L91" s="1">
        <f>+'FY96 &amp; FY97 Total'!L91/2</f>
        <v>0</v>
      </c>
      <c r="M91" s="1">
        <f>+'FY96 &amp; FY97 Total'!M91/2</f>
        <v>227158</v>
      </c>
    </row>
    <row r="92" spans="1:13" ht="12.75">
      <c r="A92" s="2" t="s">
        <v>167</v>
      </c>
      <c r="B92" s="2" t="s">
        <v>168</v>
      </c>
      <c r="C92" s="1">
        <f>+'FY96 &amp; FY97 Total'!C92/2</f>
        <v>124138</v>
      </c>
      <c r="D92" s="1">
        <f>+'FY96 &amp; FY97 Total'!D92/2</f>
        <v>0</v>
      </c>
      <c r="E92" s="1">
        <f>+'FY96 &amp; FY97 Total'!E92/2</f>
        <v>6958</v>
      </c>
      <c r="F92" s="1">
        <f>+'FY96 &amp; FY97 Total'!F92/2</f>
        <v>2287.5</v>
      </c>
      <c r="G92" s="1">
        <f>+'FY96 &amp; FY97 Total'!G92/2</f>
        <v>0</v>
      </c>
      <c r="H92" s="1">
        <f>+'FY96 &amp; FY97 Total'!H92/2</f>
        <v>0</v>
      </c>
      <c r="I92" s="1">
        <f>+'FY96 &amp; FY97 Total'!I92/2</f>
        <v>0</v>
      </c>
      <c r="J92" s="1">
        <f>+'FY96 &amp; FY97 Total'!J92/2</f>
        <v>243874.5</v>
      </c>
      <c r="K92" s="1">
        <f>+'FY96 &amp; FY97 Total'!K92/2</f>
        <v>0</v>
      </c>
      <c r="L92" s="1">
        <f>+'FY96 &amp; FY97 Total'!L92/2</f>
        <v>0</v>
      </c>
      <c r="M92" s="1">
        <f>+'FY96 &amp; FY97 Total'!M92/2</f>
        <v>224232.5</v>
      </c>
    </row>
    <row r="93" spans="1:13" ht="12.75">
      <c r="A93" s="2" t="s">
        <v>169</v>
      </c>
      <c r="B93" s="2" t="s">
        <v>170</v>
      </c>
      <c r="C93" s="1">
        <f>+'FY96 &amp; FY97 Total'!C93/2</f>
        <v>35900</v>
      </c>
      <c r="D93" s="1">
        <f>+'FY96 &amp; FY97 Total'!D93/2</f>
        <v>0</v>
      </c>
      <c r="E93" s="1">
        <f>+'FY96 &amp; FY97 Total'!E93/2</f>
        <v>2843</v>
      </c>
      <c r="F93" s="1">
        <f>+'FY96 &amp; FY97 Total'!F93/2</f>
        <v>0</v>
      </c>
      <c r="G93" s="1">
        <f>+'FY96 &amp; FY97 Total'!G93/2</f>
        <v>0</v>
      </c>
      <c r="H93" s="1">
        <f>+'FY96 &amp; FY97 Total'!H93/2</f>
        <v>0</v>
      </c>
      <c r="I93" s="1">
        <f>+'FY96 &amp; FY97 Total'!I93/2</f>
        <v>0</v>
      </c>
      <c r="J93" s="1">
        <f>+'FY96 &amp; FY97 Total'!J93/2</f>
        <v>0</v>
      </c>
      <c r="K93" s="1">
        <f>+'FY96 &amp; FY97 Total'!K93/2</f>
        <v>0</v>
      </c>
      <c r="L93" s="1">
        <f>+'FY96 &amp; FY97 Total'!L93/2</f>
        <v>0</v>
      </c>
      <c r="M93" s="1">
        <f>+'FY96 &amp; FY97 Total'!M93/2</f>
        <v>0</v>
      </c>
    </row>
    <row r="94" spans="1:13" ht="12.75">
      <c r="A94" s="2" t="s">
        <v>171</v>
      </c>
      <c r="B94" s="2" t="s">
        <v>172</v>
      </c>
      <c r="C94" s="1">
        <f>+'FY96 &amp; FY97 Total'!C94/2</f>
        <v>87200</v>
      </c>
      <c r="D94" s="1">
        <f>+'FY96 &amp; FY97 Total'!D94/2</f>
        <v>0</v>
      </c>
      <c r="E94" s="1">
        <f>+'FY96 &amp; FY97 Total'!E94/2</f>
        <v>750</v>
      </c>
      <c r="F94" s="1">
        <f>+'FY96 &amp; FY97 Total'!F94/2</f>
        <v>0</v>
      </c>
      <c r="G94" s="1">
        <f>+'FY96 &amp; FY97 Total'!G94/2</f>
        <v>0</v>
      </c>
      <c r="H94" s="1">
        <f>+'FY96 &amp; FY97 Total'!H94/2</f>
        <v>0</v>
      </c>
      <c r="I94" s="1">
        <f>+'FY96 &amp; FY97 Total'!I94/2</f>
        <v>0</v>
      </c>
      <c r="J94" s="1">
        <f>+'FY96 &amp; FY97 Total'!J94/2</f>
        <v>224251</v>
      </c>
      <c r="K94" s="1">
        <f>+'FY96 &amp; FY97 Total'!K94/2</f>
        <v>0</v>
      </c>
      <c r="L94" s="1">
        <f>+'FY96 &amp; FY97 Total'!L94/2</f>
        <v>0</v>
      </c>
      <c r="M94" s="1">
        <f>+'FY96 &amp; FY97 Total'!M94/2</f>
        <v>212654</v>
      </c>
    </row>
    <row r="95" spans="1:13" ht="12.75">
      <c r="A95" s="2" t="s">
        <v>173</v>
      </c>
      <c r="B95" s="2" t="s">
        <v>174</v>
      </c>
      <c r="C95" s="1">
        <f>+'FY96 &amp; FY97 Total'!C95/2</f>
        <v>1568604</v>
      </c>
      <c r="D95" s="1">
        <f>+'FY96 &amp; FY97 Total'!D95/2</f>
        <v>500</v>
      </c>
      <c r="E95" s="1">
        <f>+'FY96 &amp; FY97 Total'!E95/2</f>
        <v>78602</v>
      </c>
      <c r="F95" s="1">
        <f>+'FY96 &amp; FY97 Total'!F95/2</f>
        <v>0</v>
      </c>
      <c r="G95" s="1">
        <f>+'FY96 &amp; FY97 Total'!G95/2</f>
        <v>0</v>
      </c>
      <c r="H95" s="1">
        <f>+'FY96 &amp; FY97 Total'!H95/2</f>
        <v>0</v>
      </c>
      <c r="I95" s="1">
        <f>+'FY96 &amp; FY97 Total'!I95/2</f>
        <v>0</v>
      </c>
      <c r="J95" s="1">
        <f>+'FY96 &amp; FY97 Total'!J95/2</f>
        <v>801919</v>
      </c>
      <c r="K95" s="1">
        <f>+'FY96 &amp; FY97 Total'!K95/2</f>
        <v>0</v>
      </c>
      <c r="L95" s="1">
        <f>+'FY96 &amp; FY97 Total'!L95/2</f>
        <v>0</v>
      </c>
      <c r="M95" s="1">
        <f>+'FY96 &amp; FY97 Total'!M95/2</f>
        <v>739545.5</v>
      </c>
    </row>
    <row r="96" spans="1:13" ht="12.75">
      <c r="A96" s="2" t="s">
        <v>175</v>
      </c>
      <c r="B96" s="2" t="s">
        <v>176</v>
      </c>
      <c r="C96" s="1">
        <f>+'FY96 &amp; FY97 Total'!C96/2</f>
        <v>71100.5</v>
      </c>
      <c r="D96" s="1">
        <f>+'FY96 &amp; FY97 Total'!D96/2</f>
        <v>250</v>
      </c>
      <c r="E96" s="1">
        <f>+'FY96 &amp; FY97 Total'!E96/2</f>
        <v>5319.5</v>
      </c>
      <c r="F96" s="1">
        <f>+'FY96 &amp; FY97 Total'!F96/2</f>
        <v>0</v>
      </c>
      <c r="G96" s="1">
        <f>+'FY96 &amp; FY97 Total'!G96/2</f>
        <v>0</v>
      </c>
      <c r="H96" s="1">
        <f>+'FY96 &amp; FY97 Total'!H96/2</f>
        <v>0</v>
      </c>
      <c r="I96" s="1">
        <f>+'FY96 &amp; FY97 Total'!I96/2</f>
        <v>0</v>
      </c>
      <c r="J96" s="1">
        <f>+'FY96 &amp; FY97 Total'!J96/2</f>
        <v>565513.5</v>
      </c>
      <c r="K96" s="1">
        <f>+'FY96 &amp; FY97 Total'!K96/2</f>
        <v>0</v>
      </c>
      <c r="L96" s="1">
        <f>+'FY96 &amp; FY97 Total'!L96/2</f>
        <v>0</v>
      </c>
      <c r="M96" s="1">
        <f>+'FY96 &amp; FY97 Total'!M96/2</f>
        <v>502346</v>
      </c>
    </row>
    <row r="97" spans="1:13" ht="12.75">
      <c r="A97" s="2" t="s">
        <v>177</v>
      </c>
      <c r="B97" s="2" t="s">
        <v>178</v>
      </c>
      <c r="C97" s="1">
        <f>+'FY96 &amp; FY97 Total'!C97/2</f>
        <v>4592705</v>
      </c>
      <c r="D97" s="1">
        <f>+'FY96 &amp; FY97 Total'!D97/2</f>
        <v>680140</v>
      </c>
      <c r="E97" s="1">
        <f>+'FY96 &amp; FY97 Total'!E97/2</f>
        <v>336482</v>
      </c>
      <c r="F97" s="1">
        <f>+'FY96 &amp; FY97 Total'!F97/2</f>
        <v>4792</v>
      </c>
      <c r="G97" s="1">
        <f>+'FY96 &amp; FY97 Total'!G97/2</f>
        <v>0</v>
      </c>
      <c r="H97" s="1">
        <f>+'FY96 &amp; FY97 Total'!H97/2</f>
        <v>0</v>
      </c>
      <c r="I97" s="1">
        <f>+'FY96 &amp; FY97 Total'!I97/2</f>
        <v>0</v>
      </c>
      <c r="J97" s="1">
        <f>+'FY96 &amp; FY97 Total'!J97/2</f>
        <v>1356111</v>
      </c>
      <c r="K97" s="1">
        <f>+'FY96 &amp; FY97 Total'!K97/2</f>
        <v>97247</v>
      </c>
      <c r="L97" s="1">
        <f>+'FY96 &amp; FY97 Total'!L97/2</f>
        <v>0</v>
      </c>
      <c r="M97" s="1">
        <f>+'FY96 &amp; FY97 Total'!M97/2</f>
        <v>1226219.5</v>
      </c>
    </row>
    <row r="98" spans="1:13" ht="12.75">
      <c r="A98" s="2" t="s">
        <v>179</v>
      </c>
      <c r="B98" s="2" t="s">
        <v>180</v>
      </c>
      <c r="C98" s="1">
        <f>+'FY96 &amp; FY97 Total'!C98/2</f>
        <v>1678890</v>
      </c>
      <c r="D98" s="1">
        <f>+'FY96 &amp; FY97 Total'!D98/2</f>
        <v>108356</v>
      </c>
      <c r="E98" s="1">
        <f>+'FY96 &amp; FY97 Total'!E98/2</f>
        <v>103103</v>
      </c>
      <c r="F98" s="1">
        <f>+'FY96 &amp; FY97 Total'!F98/2</f>
        <v>500</v>
      </c>
      <c r="G98" s="1">
        <f>+'FY96 &amp; FY97 Total'!G98/2</f>
        <v>0</v>
      </c>
      <c r="H98" s="1">
        <f>+'FY96 &amp; FY97 Total'!H98/2</f>
        <v>0</v>
      </c>
      <c r="I98" s="1">
        <f>+'FY96 &amp; FY97 Total'!I98/2</f>
        <v>0</v>
      </c>
      <c r="J98" s="1">
        <f>+'FY96 &amp; FY97 Total'!J98/2</f>
        <v>1689303.5</v>
      </c>
      <c r="K98" s="1">
        <f>+'FY96 &amp; FY97 Total'!K98/2</f>
        <v>0</v>
      </c>
      <c r="L98" s="1">
        <f>+'FY96 &amp; FY97 Total'!L98/2</f>
        <v>2914</v>
      </c>
      <c r="M98" s="1">
        <f>+'FY96 &amp; FY97 Total'!M98/2</f>
        <v>1388391</v>
      </c>
    </row>
    <row r="99" spans="1:13" ht="12.75">
      <c r="A99" s="2" t="s">
        <v>181</v>
      </c>
      <c r="B99" s="2" t="s">
        <v>182</v>
      </c>
      <c r="C99" s="1">
        <f>+'FY96 &amp; FY97 Total'!C99/2</f>
        <v>430672</v>
      </c>
      <c r="D99" s="1">
        <f>+'FY96 &amp; FY97 Total'!D99/2</f>
        <v>60335</v>
      </c>
      <c r="E99" s="1">
        <f>+'FY96 &amp; FY97 Total'!E99/2</f>
        <v>14873.5</v>
      </c>
      <c r="F99" s="1">
        <f>+'FY96 &amp; FY97 Total'!F99/2</f>
        <v>1750</v>
      </c>
      <c r="G99" s="1">
        <f>+'FY96 &amp; FY97 Total'!G99/2</f>
        <v>0</v>
      </c>
      <c r="H99" s="1">
        <f>+'FY96 &amp; FY97 Total'!H99/2</f>
        <v>0</v>
      </c>
      <c r="I99" s="1">
        <f>+'FY96 &amp; FY97 Total'!I99/2</f>
        <v>0</v>
      </c>
      <c r="J99" s="1">
        <f>+'FY96 &amp; FY97 Total'!J99/2</f>
        <v>477823.5</v>
      </c>
      <c r="K99" s="1">
        <f>+'FY96 &amp; FY97 Total'!K99/2</f>
        <v>33166.5</v>
      </c>
      <c r="L99" s="1">
        <f>+'FY96 &amp; FY97 Total'!L99/2</f>
        <v>0</v>
      </c>
      <c r="M99" s="1">
        <f>+'FY96 &amp; FY97 Total'!M99/2</f>
        <v>456414.5</v>
      </c>
    </row>
    <row r="100" spans="1:13" ht="12.75">
      <c r="A100" s="2" t="s">
        <v>183</v>
      </c>
      <c r="B100" s="2" t="s">
        <v>184</v>
      </c>
      <c r="C100" s="1">
        <f>+'FY96 &amp; FY97 Total'!C100/2</f>
        <v>214142</v>
      </c>
      <c r="D100" s="1">
        <f>+'FY96 &amp; FY97 Total'!D100/2</f>
        <v>250</v>
      </c>
      <c r="E100" s="1">
        <f>+'FY96 &amp; FY97 Total'!E100/2</f>
        <v>6482.5</v>
      </c>
      <c r="F100" s="1">
        <f>+'FY96 &amp; FY97 Total'!F100/2</f>
        <v>0</v>
      </c>
      <c r="G100" s="1">
        <f>+'FY96 &amp; FY97 Total'!G100/2</f>
        <v>0</v>
      </c>
      <c r="H100" s="1">
        <f>+'FY96 &amp; FY97 Total'!H100/2</f>
        <v>0</v>
      </c>
      <c r="I100" s="1">
        <f>+'FY96 &amp; FY97 Total'!I100/2</f>
        <v>0</v>
      </c>
      <c r="J100" s="1">
        <f>+'FY96 &amp; FY97 Total'!J100/2</f>
        <v>276471.5</v>
      </c>
      <c r="K100" s="1">
        <f>+'FY96 &amp; FY97 Total'!K100/2</f>
        <v>0</v>
      </c>
      <c r="L100" s="1">
        <f>+'FY96 &amp; FY97 Total'!L100/2</f>
        <v>0</v>
      </c>
      <c r="M100" s="1">
        <f>+'FY96 &amp; FY97 Total'!M100/2</f>
        <v>263894.5</v>
      </c>
    </row>
    <row r="101" spans="1:13" ht="12.75">
      <c r="A101" s="2" t="s">
        <v>185</v>
      </c>
      <c r="B101" s="2" t="s">
        <v>186</v>
      </c>
      <c r="C101" s="1">
        <f>+'FY96 &amp; FY97 Total'!C101/2</f>
        <v>869729</v>
      </c>
      <c r="D101" s="1">
        <f>+'FY96 &amp; FY97 Total'!D101/2</f>
        <v>123731.5</v>
      </c>
      <c r="E101" s="1">
        <f>+'FY96 &amp; FY97 Total'!E101/2</f>
        <v>44443</v>
      </c>
      <c r="F101" s="1">
        <f>+'FY96 &amp; FY97 Total'!F101/2</f>
        <v>0</v>
      </c>
      <c r="G101" s="1">
        <f>+'FY96 &amp; FY97 Total'!G101/2</f>
        <v>0</v>
      </c>
      <c r="H101" s="1">
        <f>+'FY96 &amp; FY97 Total'!H101/2</f>
        <v>0</v>
      </c>
      <c r="I101" s="1">
        <f>+'FY96 &amp; FY97 Total'!I101/2</f>
        <v>0</v>
      </c>
      <c r="J101" s="1">
        <f>+'FY96 &amp; FY97 Total'!J101/2</f>
        <v>351638</v>
      </c>
      <c r="K101" s="1">
        <f>+'FY96 &amp; FY97 Total'!K101/2</f>
        <v>24395</v>
      </c>
      <c r="L101" s="1">
        <f>+'FY96 &amp; FY97 Total'!L101/2</f>
        <v>0</v>
      </c>
      <c r="M101" s="1">
        <f>+'FY96 &amp; FY97 Total'!M101/2</f>
        <v>329904</v>
      </c>
    </row>
    <row r="102" spans="1:13" ht="12.75">
      <c r="A102" s="2" t="s">
        <v>187</v>
      </c>
      <c r="B102" s="2" t="s">
        <v>188</v>
      </c>
      <c r="C102" s="1">
        <f>+'FY96 &amp; FY97 Total'!C102/2</f>
        <v>1650762</v>
      </c>
      <c r="D102" s="1">
        <f>+'FY96 &amp; FY97 Total'!D102/2</f>
        <v>375</v>
      </c>
      <c r="E102" s="1">
        <f>+'FY96 &amp; FY97 Total'!E102/2</f>
        <v>90120</v>
      </c>
      <c r="F102" s="1">
        <f>+'FY96 &amp; FY97 Total'!F102/2</f>
        <v>4290</v>
      </c>
      <c r="G102" s="1">
        <f>+'FY96 &amp; FY97 Total'!G102/2</f>
        <v>0</v>
      </c>
      <c r="H102" s="1">
        <f>+'FY96 &amp; FY97 Total'!H102/2</f>
        <v>0</v>
      </c>
      <c r="I102" s="1">
        <f>+'FY96 &amp; FY97 Total'!I102/2</f>
        <v>0</v>
      </c>
      <c r="J102" s="1">
        <f>+'FY96 &amp; FY97 Total'!J102/2</f>
        <v>381838</v>
      </c>
      <c r="K102" s="1">
        <f>+'FY96 &amp; FY97 Total'!K102/2</f>
        <v>0</v>
      </c>
      <c r="L102" s="1">
        <f>+'FY96 &amp; FY97 Total'!L102/2</f>
        <v>0</v>
      </c>
      <c r="M102" s="1">
        <f>+'FY96 &amp; FY97 Total'!M102/2</f>
        <v>375140</v>
      </c>
    </row>
    <row r="103" spans="1:13" ht="12.75">
      <c r="A103" s="2" t="s">
        <v>189</v>
      </c>
      <c r="B103" s="2" t="s">
        <v>190</v>
      </c>
      <c r="C103" s="1">
        <f>+'FY96 &amp; FY97 Total'!C103/2</f>
        <v>28170</v>
      </c>
      <c r="D103" s="1">
        <f>+'FY96 &amp; FY97 Total'!D103/2</f>
        <v>0</v>
      </c>
      <c r="E103" s="1">
        <f>+'FY96 &amp; FY97 Total'!E103/2</f>
        <v>5775</v>
      </c>
      <c r="F103" s="1">
        <f>+'FY96 &amp; FY97 Total'!F103/2</f>
        <v>0</v>
      </c>
      <c r="G103" s="1">
        <f>+'FY96 &amp; FY97 Total'!G103/2</f>
        <v>0</v>
      </c>
      <c r="H103" s="1">
        <f>+'FY96 &amp; FY97 Total'!H103/2</f>
        <v>0</v>
      </c>
      <c r="I103" s="1">
        <f>+'FY96 &amp; FY97 Total'!I103/2</f>
        <v>0</v>
      </c>
      <c r="J103" s="1">
        <f>+'FY96 &amp; FY97 Total'!J103/2</f>
        <v>43602.5</v>
      </c>
      <c r="K103" s="1">
        <f>+'FY96 &amp; FY97 Total'!K103/2</f>
        <v>0</v>
      </c>
      <c r="L103" s="1">
        <f>+'FY96 &amp; FY97 Total'!L103/2</f>
        <v>0</v>
      </c>
      <c r="M103" s="1">
        <f>+'FY96 &amp; FY97 Total'!M103/2</f>
        <v>37099</v>
      </c>
    </row>
    <row r="104" spans="1:13" ht="12.75">
      <c r="A104" s="2" t="s">
        <v>191</v>
      </c>
      <c r="B104" s="2" t="s">
        <v>192</v>
      </c>
      <c r="C104" s="1">
        <f>+'FY96 &amp; FY97 Total'!C104/2</f>
        <v>3955703</v>
      </c>
      <c r="D104" s="1">
        <f>+'FY96 &amp; FY97 Total'!D104/2</f>
        <v>1500</v>
      </c>
      <c r="E104" s="1">
        <f>+'FY96 &amp; FY97 Total'!E104/2</f>
        <v>190280.5</v>
      </c>
      <c r="F104" s="1">
        <f>+'FY96 &amp; FY97 Total'!F104/2</f>
        <v>1787.5</v>
      </c>
      <c r="G104" s="1">
        <f>+'FY96 &amp; FY97 Total'!G104/2</f>
        <v>0</v>
      </c>
      <c r="H104" s="1">
        <f>+'FY96 &amp; FY97 Total'!H104/2</f>
        <v>0</v>
      </c>
      <c r="I104" s="1">
        <f>+'FY96 &amp; FY97 Total'!I104/2</f>
        <v>0</v>
      </c>
      <c r="J104" s="1">
        <f>+'FY96 &amp; FY97 Total'!J104/2</f>
        <v>1522815.5</v>
      </c>
      <c r="K104" s="1">
        <f>+'FY96 &amp; FY97 Total'!K104/2</f>
        <v>0</v>
      </c>
      <c r="L104" s="1">
        <f>+'FY96 &amp; FY97 Total'!L104/2</f>
        <v>0</v>
      </c>
      <c r="M104" s="1">
        <f>+'FY96 &amp; FY97 Total'!M104/2</f>
        <v>1441787</v>
      </c>
    </row>
    <row r="105" spans="1:13" ht="12.75">
      <c r="A105" s="2" t="s">
        <v>193</v>
      </c>
      <c r="B105" s="2" t="s">
        <v>194</v>
      </c>
      <c r="C105" s="1">
        <f>+'FY96 &amp; FY97 Total'!C105/2</f>
        <v>34223.5</v>
      </c>
      <c r="D105" s="1">
        <f>+'FY96 &amp; FY97 Total'!D105/2</f>
        <v>0</v>
      </c>
      <c r="E105" s="1">
        <f>+'FY96 &amp; FY97 Total'!E105/2</f>
        <v>3300</v>
      </c>
      <c r="F105" s="1">
        <f>+'FY96 &amp; FY97 Total'!F105/2</f>
        <v>0</v>
      </c>
      <c r="G105" s="1">
        <f>+'FY96 &amp; FY97 Total'!G105/2</f>
        <v>0</v>
      </c>
      <c r="H105" s="1">
        <f>+'FY96 &amp; FY97 Total'!H105/2</f>
        <v>0</v>
      </c>
      <c r="I105" s="1">
        <f>+'FY96 &amp; FY97 Total'!I105/2</f>
        <v>0</v>
      </c>
      <c r="J105" s="1">
        <f>+'FY96 &amp; FY97 Total'!J105/2</f>
        <v>0</v>
      </c>
      <c r="K105" s="1">
        <f>+'FY96 &amp; FY97 Total'!K105/2</f>
        <v>0</v>
      </c>
      <c r="L105" s="1">
        <f>+'FY96 &amp; FY97 Total'!L105/2</f>
        <v>0</v>
      </c>
      <c r="M105" s="1">
        <f>+'FY96 &amp; FY97 Total'!M105/2</f>
        <v>0</v>
      </c>
    </row>
    <row r="106" spans="1:13" ht="12.75">
      <c r="A106" s="2" t="s">
        <v>195</v>
      </c>
      <c r="B106" s="2" t="s">
        <v>196</v>
      </c>
      <c r="C106" s="1">
        <f>+'FY96 &amp; FY97 Total'!C106/2</f>
        <v>16444.5</v>
      </c>
      <c r="D106" s="1">
        <f>+'FY96 &amp; FY97 Total'!D106/2</f>
        <v>0</v>
      </c>
      <c r="E106" s="1">
        <f>+'FY96 &amp; FY97 Total'!E106/2</f>
        <v>3169</v>
      </c>
      <c r="F106" s="1">
        <f>+'FY96 &amp; FY97 Total'!F106/2</f>
        <v>0</v>
      </c>
      <c r="G106" s="1">
        <f>+'FY96 &amp; FY97 Total'!G106/2</f>
        <v>0</v>
      </c>
      <c r="H106" s="1">
        <f>+'FY96 &amp; FY97 Total'!H106/2</f>
        <v>0</v>
      </c>
      <c r="I106" s="1">
        <f>+'FY96 &amp; FY97 Total'!I106/2</f>
        <v>0</v>
      </c>
      <c r="J106" s="1">
        <f>+'FY96 &amp; FY97 Total'!J106/2</f>
        <v>118029.5</v>
      </c>
      <c r="K106" s="1">
        <f>+'FY96 &amp; FY97 Total'!K106/2</f>
        <v>0</v>
      </c>
      <c r="L106" s="1">
        <f>+'FY96 &amp; FY97 Total'!L106/2</f>
        <v>0</v>
      </c>
      <c r="M106" s="1">
        <f>+'FY96 &amp; FY97 Total'!M106/2</f>
        <v>115063</v>
      </c>
    </row>
    <row r="107" spans="1:13" ht="12.75">
      <c r="A107" s="2" t="s">
        <v>197</v>
      </c>
      <c r="B107" s="2" t="s">
        <v>198</v>
      </c>
      <c r="C107" s="1">
        <f>+'FY96 &amp; FY97 Total'!C107/2</f>
        <v>1123796.5</v>
      </c>
      <c r="D107" s="1">
        <f>+'FY96 &amp; FY97 Total'!D107/2</f>
        <v>0</v>
      </c>
      <c r="E107" s="1">
        <f>+'FY96 &amp; FY97 Total'!E107/2</f>
        <v>56882</v>
      </c>
      <c r="F107" s="1">
        <f>+'FY96 &amp; FY97 Total'!F107/2</f>
        <v>0</v>
      </c>
      <c r="G107" s="1">
        <f>+'FY96 &amp; FY97 Total'!G107/2</f>
        <v>0</v>
      </c>
      <c r="H107" s="1">
        <f>+'FY96 &amp; FY97 Total'!H107/2</f>
        <v>0</v>
      </c>
      <c r="I107" s="1">
        <f>+'FY96 &amp; FY97 Total'!I107/2</f>
        <v>0</v>
      </c>
      <c r="J107" s="1">
        <f>+'FY96 &amp; FY97 Total'!J107/2</f>
        <v>304500</v>
      </c>
      <c r="K107" s="1">
        <f>+'FY96 &amp; FY97 Total'!K107/2</f>
        <v>0</v>
      </c>
      <c r="L107" s="1">
        <f>+'FY96 &amp; FY97 Total'!L107/2</f>
        <v>0</v>
      </c>
      <c r="M107" s="1">
        <f>+'FY96 &amp; FY97 Total'!M107/2</f>
        <v>294055</v>
      </c>
    </row>
    <row r="108" spans="1:13" ht="12.75">
      <c r="A108" s="2" t="s">
        <v>199</v>
      </c>
      <c r="B108" s="2" t="s">
        <v>200</v>
      </c>
      <c r="C108" s="1">
        <f>+'FY96 &amp; FY97 Total'!C108/2</f>
        <v>467025</v>
      </c>
      <c r="D108" s="1">
        <f>+'FY96 &amp; FY97 Total'!D108/2</f>
        <v>250</v>
      </c>
      <c r="E108" s="1">
        <f>+'FY96 &amp; FY97 Total'!E108/2</f>
        <v>23381.5</v>
      </c>
      <c r="F108" s="1">
        <f>+'FY96 &amp; FY97 Total'!F108/2</f>
        <v>0</v>
      </c>
      <c r="G108" s="1">
        <f>+'FY96 &amp; FY97 Total'!G108/2</f>
        <v>0</v>
      </c>
      <c r="H108" s="1">
        <f>+'FY96 &amp; FY97 Total'!H108/2</f>
        <v>0</v>
      </c>
      <c r="I108" s="1">
        <f>+'FY96 &amp; FY97 Total'!I108/2</f>
        <v>0</v>
      </c>
      <c r="J108" s="1">
        <f>+'FY96 &amp; FY97 Total'!J108/2</f>
        <v>383690</v>
      </c>
      <c r="K108" s="1">
        <f>+'FY96 &amp; FY97 Total'!K108/2</f>
        <v>0</v>
      </c>
      <c r="L108" s="1">
        <f>+'FY96 &amp; FY97 Total'!L108/2</f>
        <v>0</v>
      </c>
      <c r="M108" s="1">
        <f>+'FY96 &amp; FY97 Total'!M108/2</f>
        <v>371423.5</v>
      </c>
    </row>
    <row r="109" spans="1:13" ht="12.75">
      <c r="A109" s="2" t="s">
        <v>201</v>
      </c>
      <c r="B109" s="2" t="s">
        <v>202</v>
      </c>
      <c r="C109" s="1">
        <f>+'FY96 &amp; FY97 Total'!C109/2</f>
        <v>1041295</v>
      </c>
      <c r="D109" s="1">
        <f>+'FY96 &amp; FY97 Total'!D109/2</f>
        <v>0</v>
      </c>
      <c r="E109" s="1">
        <f>+'FY96 &amp; FY97 Total'!E109/2</f>
        <v>50771.5</v>
      </c>
      <c r="F109" s="1">
        <f>+'FY96 &amp; FY97 Total'!F109/2</f>
        <v>0</v>
      </c>
      <c r="G109" s="1">
        <f>+'FY96 &amp; FY97 Total'!G109/2</f>
        <v>0</v>
      </c>
      <c r="H109" s="1">
        <f>+'FY96 &amp; FY97 Total'!H109/2</f>
        <v>0</v>
      </c>
      <c r="I109" s="1">
        <f>+'FY96 &amp; FY97 Total'!I109/2</f>
        <v>0</v>
      </c>
      <c r="J109" s="1">
        <f>+'FY96 &amp; FY97 Total'!J109/2</f>
        <v>363464.5</v>
      </c>
      <c r="K109" s="1">
        <f>+'FY96 &amp; FY97 Total'!K109/2</f>
        <v>0</v>
      </c>
      <c r="L109" s="1">
        <f>+'FY96 &amp; FY97 Total'!L109/2</f>
        <v>0</v>
      </c>
      <c r="M109" s="1">
        <f>+'FY96 &amp; FY97 Total'!M109/2</f>
        <v>357954.5</v>
      </c>
    </row>
    <row r="110" spans="1:13" ht="12.75">
      <c r="A110" s="2" t="s">
        <v>203</v>
      </c>
      <c r="B110" s="2" t="s">
        <v>204</v>
      </c>
      <c r="C110" s="1">
        <f>+'FY96 &amp; FY97 Total'!C110/2</f>
        <v>109202.5</v>
      </c>
      <c r="D110" s="1">
        <f>+'FY96 &amp; FY97 Total'!D110/2</f>
        <v>9292</v>
      </c>
      <c r="E110" s="1">
        <f>+'FY96 &amp; FY97 Total'!E110/2</f>
        <v>7795.5</v>
      </c>
      <c r="F110" s="1">
        <f>+'FY96 &amp; FY97 Total'!F110/2</f>
        <v>0</v>
      </c>
      <c r="G110" s="1">
        <f>+'FY96 &amp; FY97 Total'!G110/2</f>
        <v>0</v>
      </c>
      <c r="H110" s="1">
        <f>+'FY96 &amp; FY97 Total'!H110/2</f>
        <v>0</v>
      </c>
      <c r="I110" s="1">
        <f>+'FY96 &amp; FY97 Total'!I110/2</f>
        <v>0</v>
      </c>
      <c r="J110" s="1">
        <f>+'FY96 &amp; FY97 Total'!J110/2</f>
        <v>174767.5</v>
      </c>
      <c r="K110" s="1">
        <f>+'FY96 &amp; FY97 Total'!K110/2</f>
        <v>0</v>
      </c>
      <c r="L110" s="1">
        <f>+'FY96 &amp; FY97 Total'!L110/2</f>
        <v>0</v>
      </c>
      <c r="M110" s="1">
        <f>+'FY96 &amp; FY97 Total'!M110/2</f>
        <v>167146.5</v>
      </c>
    </row>
    <row r="111" spans="1:13" ht="12.75">
      <c r="A111" s="2" t="s">
        <v>205</v>
      </c>
      <c r="B111" s="2" t="s">
        <v>206</v>
      </c>
      <c r="C111" s="1">
        <f>+'FY96 &amp; FY97 Total'!C111/2</f>
        <v>774639</v>
      </c>
      <c r="D111" s="1">
        <f>+'FY96 &amp; FY97 Total'!D111/2</f>
        <v>105857</v>
      </c>
      <c r="E111" s="1">
        <f>+'FY96 &amp; FY97 Total'!E111/2</f>
        <v>37262</v>
      </c>
      <c r="F111" s="1">
        <f>+'FY96 &amp; FY97 Total'!F111/2</f>
        <v>4525</v>
      </c>
      <c r="G111" s="1">
        <f>+'FY96 &amp; FY97 Total'!G111/2</f>
        <v>0</v>
      </c>
      <c r="H111" s="1">
        <f>+'FY96 &amp; FY97 Total'!H111/2</f>
        <v>0</v>
      </c>
      <c r="I111" s="1">
        <f>+'FY96 &amp; FY97 Total'!I111/2</f>
        <v>0</v>
      </c>
      <c r="J111" s="1">
        <f>+'FY96 &amp; FY97 Total'!J111/2</f>
        <v>713529</v>
      </c>
      <c r="K111" s="1">
        <f>+'FY96 &amp; FY97 Total'!K111/2</f>
        <v>44291.5</v>
      </c>
      <c r="L111" s="1">
        <f>+'FY96 &amp; FY97 Total'!L111/2</f>
        <v>0</v>
      </c>
      <c r="M111" s="1">
        <f>+'FY96 &amp; FY97 Total'!M111/2</f>
        <v>704816</v>
      </c>
    </row>
    <row r="112" spans="1:13" ht="12.75">
      <c r="A112" s="2" t="s">
        <v>207</v>
      </c>
      <c r="B112" s="2" t="s">
        <v>208</v>
      </c>
      <c r="C112" s="1">
        <f>+'FY96 &amp; FY97 Total'!C112/2</f>
        <v>1275306</v>
      </c>
      <c r="D112" s="1">
        <f>+'FY96 &amp; FY97 Total'!D112/2</f>
        <v>182901</v>
      </c>
      <c r="E112" s="1">
        <f>+'FY96 &amp; FY97 Total'!E112/2</f>
        <v>89173.5</v>
      </c>
      <c r="F112" s="1">
        <f>+'FY96 &amp; FY97 Total'!F112/2</f>
        <v>27571</v>
      </c>
      <c r="G112" s="1">
        <f>+'FY96 &amp; FY97 Total'!G112/2</f>
        <v>0</v>
      </c>
      <c r="H112" s="1">
        <f>+'FY96 &amp; FY97 Total'!H112/2</f>
        <v>0</v>
      </c>
      <c r="I112" s="1">
        <f>+'FY96 &amp; FY97 Total'!I112/2</f>
        <v>0</v>
      </c>
      <c r="J112" s="1">
        <f>+'FY96 &amp; FY97 Total'!J112/2</f>
        <v>2441770.5</v>
      </c>
      <c r="K112" s="1">
        <f>+'FY96 &amp; FY97 Total'!K112/2</f>
        <v>140206</v>
      </c>
      <c r="L112" s="1">
        <f>+'FY96 &amp; FY97 Total'!L112/2</f>
        <v>0</v>
      </c>
      <c r="M112" s="1">
        <f>+'FY96 &amp; FY97 Total'!M112/2</f>
        <v>2542238.5</v>
      </c>
    </row>
    <row r="113" spans="1:13" ht="12.75">
      <c r="A113" s="2" t="s">
        <v>209</v>
      </c>
      <c r="B113" s="2" t="s">
        <v>210</v>
      </c>
      <c r="C113" s="1">
        <f>+'FY96 &amp; FY97 Total'!C113/2</f>
        <v>1375953.5</v>
      </c>
      <c r="D113" s="1">
        <f>+'FY96 &amp; FY97 Total'!D113/2</f>
        <v>186063.5</v>
      </c>
      <c r="E113" s="1">
        <f>+'FY96 &amp; FY97 Total'!E113/2</f>
        <v>93723</v>
      </c>
      <c r="F113" s="1">
        <f>+'FY96 &amp; FY97 Total'!F113/2</f>
        <v>37782.5</v>
      </c>
      <c r="G113" s="1">
        <f>+'FY96 &amp; FY97 Total'!G113/2</f>
        <v>0</v>
      </c>
      <c r="H113" s="1">
        <f>+'FY96 &amp; FY97 Total'!H113/2</f>
        <v>0</v>
      </c>
      <c r="I113" s="1">
        <f>+'FY96 &amp; FY97 Total'!I113/2</f>
        <v>0</v>
      </c>
      <c r="J113" s="1">
        <f>+'FY96 &amp; FY97 Total'!J113/2</f>
        <v>625451.5</v>
      </c>
      <c r="K113" s="1">
        <f>+'FY96 &amp; FY97 Total'!K113/2</f>
        <v>32959</v>
      </c>
      <c r="L113" s="1">
        <f>+'FY96 &amp; FY97 Total'!L113/2</f>
        <v>0</v>
      </c>
      <c r="M113" s="1">
        <f>+'FY96 &amp; FY97 Total'!M113/2</f>
        <v>646269</v>
      </c>
    </row>
    <row r="114" spans="1:13" ht="12.75">
      <c r="A114" s="2" t="s">
        <v>211</v>
      </c>
      <c r="B114" s="2" t="s">
        <v>212</v>
      </c>
      <c r="C114" s="1">
        <f>+'FY96 &amp; FY97 Total'!C114/2</f>
        <v>566141.5</v>
      </c>
      <c r="D114" s="1">
        <f>+'FY96 &amp; FY97 Total'!D114/2</f>
        <v>0</v>
      </c>
      <c r="E114" s="1">
        <f>+'FY96 &amp; FY97 Total'!E114/2</f>
        <v>29750.5</v>
      </c>
      <c r="F114" s="1">
        <f>+'FY96 &amp; FY97 Total'!F114/2</f>
        <v>0</v>
      </c>
      <c r="G114" s="1">
        <f>+'FY96 &amp; FY97 Total'!G114/2</f>
        <v>0</v>
      </c>
      <c r="H114" s="1">
        <f>+'FY96 &amp; FY97 Total'!H114/2</f>
        <v>0</v>
      </c>
      <c r="I114" s="1">
        <f>+'FY96 &amp; FY97 Total'!I114/2</f>
        <v>0</v>
      </c>
      <c r="J114" s="1">
        <f>+'FY96 &amp; FY97 Total'!J114/2</f>
        <v>337249</v>
      </c>
      <c r="K114" s="1">
        <f>+'FY96 &amp; FY97 Total'!K114/2</f>
        <v>0</v>
      </c>
      <c r="L114" s="1">
        <f>+'FY96 &amp; FY97 Total'!L114/2</f>
        <v>0</v>
      </c>
      <c r="M114" s="1">
        <f>+'FY96 &amp; FY97 Total'!M114/2</f>
        <v>247129</v>
      </c>
    </row>
    <row r="115" spans="1:13" ht="12.75">
      <c r="A115" s="2" t="s">
        <v>213</v>
      </c>
      <c r="B115" s="2" t="s">
        <v>214</v>
      </c>
      <c r="C115" s="1">
        <f>+'FY96 &amp; FY97 Total'!C115/2</f>
        <v>1343557</v>
      </c>
      <c r="D115" s="1">
        <f>+'FY96 &amp; FY97 Total'!D115/2</f>
        <v>0</v>
      </c>
      <c r="E115" s="1">
        <f>+'FY96 &amp; FY97 Total'!E115/2</f>
        <v>69176</v>
      </c>
      <c r="F115" s="1">
        <f>+'FY96 &amp; FY97 Total'!F115/2</f>
        <v>3075</v>
      </c>
      <c r="G115" s="1">
        <f>+'FY96 &amp; FY97 Total'!G115/2</f>
        <v>0</v>
      </c>
      <c r="H115" s="1">
        <f>+'FY96 &amp; FY97 Total'!H115/2</f>
        <v>0</v>
      </c>
      <c r="I115" s="1">
        <f>+'FY96 &amp; FY97 Total'!I115/2</f>
        <v>0</v>
      </c>
      <c r="J115" s="1">
        <f>+'FY96 &amp; FY97 Total'!J115/2</f>
        <v>449528</v>
      </c>
      <c r="K115" s="1">
        <f>+'FY96 &amp; FY97 Total'!K115/2</f>
        <v>0</v>
      </c>
      <c r="L115" s="1">
        <f>+'FY96 &amp; FY97 Total'!L115/2</f>
        <v>0</v>
      </c>
      <c r="M115" s="1">
        <f>+'FY96 &amp; FY97 Total'!M115/2</f>
        <v>417167.5</v>
      </c>
    </row>
    <row r="116" spans="1:13" ht="12.75">
      <c r="A116" s="2" t="s">
        <v>215</v>
      </c>
      <c r="B116" s="2" t="s">
        <v>216</v>
      </c>
      <c r="C116" s="1">
        <f>+'FY96 &amp; FY97 Total'!C116/2</f>
        <v>695060.5</v>
      </c>
      <c r="D116" s="1">
        <f>+'FY96 &amp; FY97 Total'!D116/2</f>
        <v>0</v>
      </c>
      <c r="E116" s="1">
        <f>+'FY96 &amp; FY97 Total'!E116/2</f>
        <v>27599</v>
      </c>
      <c r="F116" s="1">
        <f>+'FY96 &amp; FY97 Total'!F116/2</f>
        <v>0</v>
      </c>
      <c r="G116" s="1">
        <f>+'FY96 &amp; FY97 Total'!G116/2</f>
        <v>0</v>
      </c>
      <c r="H116" s="1">
        <f>+'FY96 &amp; FY97 Total'!H116/2</f>
        <v>0</v>
      </c>
      <c r="I116" s="1">
        <f>+'FY96 &amp; FY97 Total'!I116/2</f>
        <v>0</v>
      </c>
      <c r="J116" s="1">
        <f>+'FY96 &amp; FY97 Total'!J116/2</f>
        <v>245964.5</v>
      </c>
      <c r="K116" s="1">
        <f>+'FY96 &amp; FY97 Total'!K116/2</f>
        <v>0</v>
      </c>
      <c r="L116" s="1">
        <f>+'FY96 &amp; FY97 Total'!L116/2</f>
        <v>0</v>
      </c>
      <c r="M116" s="1">
        <f>+'FY96 &amp; FY97 Total'!M116/2</f>
        <v>229513.5</v>
      </c>
    </row>
    <row r="117" spans="1:13" ht="12.75">
      <c r="A117" s="2" t="s">
        <v>217</v>
      </c>
      <c r="B117" s="2" t="s">
        <v>218</v>
      </c>
      <c r="C117" s="1">
        <f>+'FY96 &amp; FY97 Total'!C117/2</f>
        <v>525445.5</v>
      </c>
      <c r="D117" s="1">
        <f>+'FY96 &amp; FY97 Total'!D117/2</f>
        <v>0</v>
      </c>
      <c r="E117" s="1">
        <f>+'FY96 &amp; FY97 Total'!E117/2</f>
        <v>56020</v>
      </c>
      <c r="F117" s="1">
        <f>+'FY96 &amp; FY97 Total'!F117/2</f>
        <v>0</v>
      </c>
      <c r="G117" s="1">
        <f>+'FY96 &amp; FY97 Total'!G117/2</f>
        <v>0</v>
      </c>
      <c r="H117" s="1">
        <f>+'FY96 &amp; FY97 Total'!H117/2</f>
        <v>0</v>
      </c>
      <c r="I117" s="1">
        <f>+'FY96 &amp; FY97 Total'!I117/2</f>
        <v>0</v>
      </c>
      <c r="J117" s="1">
        <f>+'FY96 &amp; FY97 Total'!J117/2</f>
        <v>294811.5</v>
      </c>
      <c r="K117" s="1">
        <f>+'FY96 &amp; FY97 Total'!K117/2</f>
        <v>0</v>
      </c>
      <c r="L117" s="1">
        <f>+'FY96 &amp; FY97 Total'!L117/2</f>
        <v>0</v>
      </c>
      <c r="M117" s="1">
        <f>+'FY96 &amp; FY97 Total'!M117/2</f>
        <v>207763</v>
      </c>
    </row>
    <row r="118" spans="1:13" ht="12.75">
      <c r="A118" s="2" t="s">
        <v>219</v>
      </c>
      <c r="B118" s="2" t="s">
        <v>220</v>
      </c>
      <c r="C118" s="1">
        <f>+'FY96 &amp; FY97 Total'!C118/2</f>
        <v>0</v>
      </c>
      <c r="D118" s="1">
        <f>+'FY96 &amp; FY97 Total'!D118/2</f>
        <v>0</v>
      </c>
      <c r="E118" s="1">
        <f>+'FY96 &amp; FY97 Total'!E118/2</f>
        <v>0</v>
      </c>
      <c r="F118" s="1">
        <f>+'FY96 &amp; FY97 Total'!F118/2</f>
        <v>0</v>
      </c>
      <c r="G118" s="1">
        <f>+'FY96 &amp; FY97 Total'!G118/2</f>
        <v>1385477.5</v>
      </c>
      <c r="H118" s="1">
        <f>+'FY96 &amp; FY97 Total'!H118/2</f>
        <v>1320905</v>
      </c>
      <c r="I118" s="1">
        <f>+'FY96 &amp; FY97 Total'!I118/2</f>
        <v>629163.5</v>
      </c>
      <c r="J118" s="1">
        <f>+'FY96 &amp; FY97 Total'!J118/2</f>
        <v>0</v>
      </c>
      <c r="K118" s="1">
        <f>+'FY96 &amp; FY97 Total'!K118/2</f>
        <v>0</v>
      </c>
      <c r="L118" s="1">
        <f>+'FY96 &amp; FY97 Total'!L118/2</f>
        <v>0</v>
      </c>
      <c r="M118" s="1">
        <f>+'FY96 &amp; FY97 Total'!M118/2</f>
        <v>0</v>
      </c>
    </row>
    <row r="119" spans="1:13" ht="12.75">
      <c r="A119" s="2" t="s">
        <v>221</v>
      </c>
      <c r="B119" s="2" t="s">
        <v>222</v>
      </c>
      <c r="C119" s="1">
        <f>+'FY96 &amp; FY97 Total'!C119/2</f>
        <v>0</v>
      </c>
      <c r="D119" s="1">
        <f>+'FY96 &amp; FY97 Total'!D119/2</f>
        <v>0</v>
      </c>
      <c r="E119" s="1">
        <f>+'FY96 &amp; FY97 Total'!E119/2</f>
        <v>0</v>
      </c>
      <c r="F119" s="1">
        <f>+'FY96 &amp; FY97 Total'!F119/2</f>
        <v>0</v>
      </c>
      <c r="G119" s="1">
        <f>+'FY96 &amp; FY97 Total'!G119/2</f>
        <v>0</v>
      </c>
      <c r="H119" s="1">
        <f>+'FY96 &amp; FY97 Total'!H119/2</f>
        <v>0</v>
      </c>
      <c r="I119" s="1">
        <f>+'FY96 &amp; FY97 Total'!I119/2</f>
        <v>0</v>
      </c>
      <c r="J119" s="1">
        <f>+'FY96 &amp; FY97 Total'!J119/2</f>
        <v>165136</v>
      </c>
      <c r="K119" s="1">
        <f>+'FY96 &amp; FY97 Total'!K119/2</f>
        <v>0</v>
      </c>
      <c r="L119" s="1">
        <f>+'FY96 &amp; FY97 Total'!L119/2</f>
        <v>0</v>
      </c>
      <c r="M119" s="1">
        <f>+'FY96 &amp; FY97 Total'!M119/2</f>
        <v>140917</v>
      </c>
    </row>
    <row r="120" spans="1:13" ht="12.75">
      <c r="A120" s="2" t="s">
        <v>223</v>
      </c>
      <c r="B120" s="2" t="s">
        <v>224</v>
      </c>
      <c r="C120" s="1">
        <f>+'FY96 &amp; FY97 Total'!C120/2</f>
        <v>0</v>
      </c>
      <c r="D120" s="1">
        <f>+'FY96 &amp; FY97 Total'!D120/2</f>
        <v>0</v>
      </c>
      <c r="E120" s="1">
        <f>+'FY96 &amp; FY97 Total'!E120/2</f>
        <v>0</v>
      </c>
      <c r="F120" s="1">
        <f>+'FY96 &amp; FY97 Total'!F120/2</f>
        <v>0</v>
      </c>
      <c r="G120" s="1">
        <f>+'FY96 &amp; FY97 Total'!G120/2</f>
        <v>0</v>
      </c>
      <c r="H120" s="1">
        <f>+'FY96 &amp; FY97 Total'!H120/2</f>
        <v>0</v>
      </c>
      <c r="I120" s="1">
        <f>+'FY96 &amp; FY97 Total'!I120/2</f>
        <v>0</v>
      </c>
      <c r="J120" s="1">
        <f>+'FY96 &amp; FY97 Total'!J120/2</f>
        <v>133169</v>
      </c>
      <c r="K120" s="1">
        <f>+'FY96 &amp; FY97 Total'!K120/2</f>
        <v>0</v>
      </c>
      <c r="L120" s="1">
        <f>+'FY96 &amp; FY97 Total'!L120/2</f>
        <v>0</v>
      </c>
      <c r="M120" s="1">
        <f>+'FY96 &amp; FY97 Total'!M120/2</f>
        <v>115327.5</v>
      </c>
    </row>
    <row r="121" spans="1:13" ht="12.75">
      <c r="A121" s="2" t="s">
        <v>225</v>
      </c>
      <c r="B121" s="2" t="s">
        <v>226</v>
      </c>
      <c r="C121" s="1">
        <f>+'FY96 &amp; FY97 Total'!C121/2</f>
        <v>0</v>
      </c>
      <c r="D121" s="1">
        <f>+'FY96 &amp; FY97 Total'!D121/2</f>
        <v>0</v>
      </c>
      <c r="E121" s="1">
        <f>+'FY96 &amp; FY97 Total'!E121/2</f>
        <v>0</v>
      </c>
      <c r="F121" s="1">
        <f>+'FY96 &amp; FY97 Total'!F121/2</f>
        <v>0</v>
      </c>
      <c r="G121" s="1">
        <f>+'FY96 &amp; FY97 Total'!G121/2</f>
        <v>0</v>
      </c>
      <c r="H121" s="1">
        <f>+'FY96 &amp; FY97 Total'!H121/2</f>
        <v>0</v>
      </c>
      <c r="I121" s="1">
        <f>+'FY96 &amp; FY97 Total'!I121/2</f>
        <v>0</v>
      </c>
      <c r="J121" s="1">
        <f>+'FY96 &amp; FY97 Total'!J121/2</f>
        <v>181941.5</v>
      </c>
      <c r="K121" s="1">
        <f>+'FY96 &amp; FY97 Total'!K121/2</f>
        <v>0</v>
      </c>
      <c r="L121" s="1">
        <f>+'FY96 &amp; FY97 Total'!L121/2</f>
        <v>0</v>
      </c>
      <c r="M121" s="1">
        <f>+'FY96 &amp; FY97 Total'!M121/2</f>
        <v>178734.5</v>
      </c>
    </row>
    <row r="122" spans="1:13" ht="12.75">
      <c r="A122" s="2" t="s">
        <v>227</v>
      </c>
      <c r="B122" s="2" t="s">
        <v>41</v>
      </c>
      <c r="C122" s="1">
        <f>+'FY96 &amp; FY97 Total'!C122/2</f>
        <v>586294</v>
      </c>
      <c r="D122" s="1">
        <f>+'FY96 &amp; FY97 Total'!D122/2</f>
        <v>0</v>
      </c>
      <c r="E122" s="1">
        <f>+'FY96 &amp; FY97 Total'!E122/2</f>
        <v>39881.5</v>
      </c>
      <c r="F122" s="1">
        <f>+'FY96 &amp; FY97 Total'!F122/2</f>
        <v>0</v>
      </c>
      <c r="G122" s="1">
        <f>+'FY96 &amp; FY97 Total'!G122/2</f>
        <v>0</v>
      </c>
      <c r="H122" s="1">
        <f>+'FY96 &amp; FY97 Total'!H122/2</f>
        <v>0</v>
      </c>
      <c r="I122" s="1">
        <f>+'FY96 &amp; FY97 Total'!I122/2</f>
        <v>0</v>
      </c>
      <c r="J122" s="1">
        <f>+'FY96 &amp; FY97 Total'!J122/2</f>
        <v>0</v>
      </c>
      <c r="K122" s="1">
        <f>+'FY96 &amp; FY97 Total'!K122/2</f>
        <v>0</v>
      </c>
      <c r="L122" s="1">
        <f>+'FY96 &amp; FY97 Total'!L122/2</f>
        <v>0</v>
      </c>
      <c r="M122" s="1">
        <f>+'FY96 &amp; FY97 Total'!M122/2</f>
        <v>0</v>
      </c>
    </row>
    <row r="123" spans="1:13" ht="12.75">
      <c r="A123" s="2" t="s">
        <v>228</v>
      </c>
      <c r="B123" s="2" t="s">
        <v>43</v>
      </c>
      <c r="C123" s="1">
        <f>+'FY96 &amp; FY97 Total'!C123/2</f>
        <v>0</v>
      </c>
      <c r="D123" s="1">
        <f>+'FY96 &amp; FY97 Total'!D123/2</f>
        <v>0</v>
      </c>
      <c r="E123" s="1">
        <f>+'FY96 &amp; FY97 Total'!E123/2</f>
        <v>0</v>
      </c>
      <c r="F123" s="1">
        <f>+'FY96 &amp; FY97 Total'!F123/2</f>
        <v>0</v>
      </c>
      <c r="G123" s="1">
        <f>+'FY96 &amp; FY97 Total'!G123/2</f>
        <v>0</v>
      </c>
      <c r="H123" s="1">
        <f>+'FY96 &amp; FY97 Total'!H123/2</f>
        <v>0</v>
      </c>
      <c r="I123" s="1">
        <f>+'FY96 &amp; FY97 Total'!I123/2</f>
        <v>0</v>
      </c>
      <c r="J123" s="1">
        <f>+'FY96 &amp; FY97 Total'!J123/2</f>
        <v>561585</v>
      </c>
      <c r="K123" s="1">
        <f>+'FY96 &amp; FY97 Total'!K123/2</f>
        <v>0</v>
      </c>
      <c r="L123" s="1">
        <f>+'FY96 &amp; FY97 Total'!L123/2</f>
        <v>0</v>
      </c>
      <c r="M123" s="1">
        <f>+'FY96 &amp; FY97 Total'!M123/2</f>
        <v>402624.5</v>
      </c>
    </row>
    <row r="124" spans="1:13" ht="12.75">
      <c r="A124" s="2" t="s">
        <v>229</v>
      </c>
      <c r="B124" s="2" t="s">
        <v>45</v>
      </c>
      <c r="C124" s="1">
        <f>+'FY96 &amp; FY97 Total'!C124/2</f>
        <v>37598.5</v>
      </c>
      <c r="D124" s="1">
        <f>+'FY96 &amp; FY97 Total'!D124/2</f>
        <v>0</v>
      </c>
      <c r="E124" s="1">
        <f>+'FY96 &amp; FY97 Total'!E124/2</f>
        <v>2550</v>
      </c>
      <c r="F124" s="1">
        <f>+'FY96 &amp; FY97 Total'!F124/2</f>
        <v>0</v>
      </c>
      <c r="G124" s="1">
        <f>+'FY96 &amp; FY97 Total'!G124/2</f>
        <v>0</v>
      </c>
      <c r="H124" s="1">
        <f>+'FY96 &amp; FY97 Total'!H124/2</f>
        <v>0</v>
      </c>
      <c r="I124" s="1">
        <f>+'FY96 &amp; FY97 Total'!I124/2</f>
        <v>0</v>
      </c>
      <c r="J124" s="1">
        <f>+'FY96 &amp; FY97 Total'!J124/2</f>
        <v>1056390.5</v>
      </c>
      <c r="K124" s="1">
        <f>+'FY96 &amp; FY97 Total'!K124/2</f>
        <v>0</v>
      </c>
      <c r="L124" s="1">
        <f>+'FY96 &amp; FY97 Total'!L124/2</f>
        <v>0</v>
      </c>
      <c r="M124" s="1">
        <f>+'FY96 &amp; FY97 Total'!M124/2</f>
        <v>628761</v>
      </c>
    </row>
    <row r="125" spans="1:13" ht="12.75">
      <c r="A125" s="2" t="s">
        <v>230</v>
      </c>
      <c r="B125" s="2" t="s">
        <v>47</v>
      </c>
      <c r="C125" s="1">
        <f>+'FY96 &amp; FY97 Total'!C125/2</f>
        <v>0</v>
      </c>
      <c r="D125" s="1">
        <f>+'FY96 &amp; FY97 Total'!D125/2</f>
        <v>0</v>
      </c>
      <c r="E125" s="1">
        <f>+'FY96 &amp; FY97 Total'!E125/2</f>
        <v>0</v>
      </c>
      <c r="F125" s="1">
        <f>+'FY96 &amp; FY97 Total'!F125/2</f>
        <v>0</v>
      </c>
      <c r="G125" s="1">
        <f>+'FY96 &amp; FY97 Total'!G125/2</f>
        <v>0</v>
      </c>
      <c r="H125" s="1">
        <f>+'FY96 &amp; FY97 Total'!H125/2</f>
        <v>0</v>
      </c>
      <c r="I125" s="1">
        <f>+'FY96 &amp; FY97 Total'!I125/2</f>
        <v>0</v>
      </c>
      <c r="J125" s="1">
        <f>+'FY96 &amp; FY97 Total'!J125/2</f>
        <v>1232290</v>
      </c>
      <c r="K125" s="1">
        <f>+'FY96 &amp; FY97 Total'!K125/2</f>
        <v>0</v>
      </c>
      <c r="L125" s="1">
        <f>+'FY96 &amp; FY97 Total'!L125/2</f>
        <v>0</v>
      </c>
      <c r="M125" s="1">
        <f>+'FY96 &amp; FY97 Total'!M125/2</f>
        <v>1092021</v>
      </c>
    </row>
    <row r="126" spans="1:13" ht="12.75">
      <c r="A126" s="2" t="s">
        <v>48</v>
      </c>
      <c r="B126" s="2"/>
      <c r="C126" s="1">
        <f>+'FY96 &amp; FY97 Total'!C126/2</f>
        <v>87915896.5</v>
      </c>
      <c r="D126" s="1">
        <f>+'FY96 &amp; FY97 Total'!D126/2</f>
        <v>4472552.5</v>
      </c>
      <c r="E126" s="1">
        <f>+'FY96 &amp; FY97 Total'!E126/2</f>
        <v>6373451</v>
      </c>
      <c r="F126" s="1">
        <f>+'FY96 &amp; FY97 Total'!F126/2</f>
        <v>188549.5</v>
      </c>
      <c r="G126" s="1">
        <f>+'FY96 &amp; FY97 Total'!G126/2</f>
        <v>4091717.5</v>
      </c>
      <c r="H126" s="1">
        <f>+'FY96 &amp; FY97 Total'!H126/2</f>
        <v>2728667</v>
      </c>
      <c r="I126" s="1">
        <f>+'FY96 &amp; FY97 Total'!I126/2</f>
        <v>2274733</v>
      </c>
      <c r="J126" s="1">
        <f>+'FY96 &amp; FY97 Total'!J126/2</f>
        <v>54701696</v>
      </c>
      <c r="K126" s="1">
        <f>+'FY96 &amp; FY97 Total'!K126/2</f>
        <v>3172182</v>
      </c>
      <c r="L126" s="1">
        <f>+'FY96 &amp; FY97 Total'!L126/2</f>
        <v>2308009.5</v>
      </c>
      <c r="M126" s="1">
        <f>+'FY96 &amp; FY97 Total'!M126/2</f>
        <v>46055670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I13">
      <selection activeCell="J26" sqref="J26:M27"/>
    </sheetView>
  </sheetViews>
  <sheetFormatPr defaultColWidth="9.140625" defaultRowHeight="12.75"/>
  <cols>
    <col min="1" max="1" width="3.57421875" style="0" customWidth="1"/>
    <col min="2" max="2" width="20.281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238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2" t="s">
        <v>3</v>
      </c>
      <c r="B6" s="2"/>
      <c r="C6" s="3" t="s">
        <v>4</v>
      </c>
      <c r="D6" s="4"/>
      <c r="E6" s="4"/>
      <c r="F6" s="5"/>
      <c r="G6" s="3" t="s">
        <v>5</v>
      </c>
      <c r="H6" s="4"/>
      <c r="I6" s="5"/>
      <c r="J6" s="4" t="s">
        <v>6</v>
      </c>
      <c r="K6" s="4"/>
      <c r="L6" s="4"/>
      <c r="M6" s="5"/>
    </row>
    <row r="7" spans="1:13" ht="13.5" thickTop="1">
      <c r="A7" s="2"/>
      <c r="B7" s="6"/>
      <c r="C7" s="7"/>
      <c r="D7" s="7" t="s">
        <v>7</v>
      </c>
      <c r="E7" s="7" t="s">
        <v>8</v>
      </c>
      <c r="F7" s="6" t="s">
        <v>8</v>
      </c>
      <c r="G7" s="8"/>
      <c r="H7" s="7" t="s">
        <v>7</v>
      </c>
      <c r="I7" s="6" t="s">
        <v>8</v>
      </c>
      <c r="J7" s="7"/>
      <c r="K7" s="7" t="s">
        <v>7</v>
      </c>
      <c r="L7" s="7" t="s">
        <v>9</v>
      </c>
      <c r="M7" s="6" t="s">
        <v>8</v>
      </c>
    </row>
    <row r="8" spans="1:13" ht="12.75">
      <c r="A8" s="2"/>
      <c r="B8" s="6"/>
      <c r="C8" s="7" t="s">
        <v>10</v>
      </c>
      <c r="D8" s="7" t="s">
        <v>11</v>
      </c>
      <c r="E8" s="7" t="s">
        <v>12</v>
      </c>
      <c r="F8" s="6" t="s">
        <v>13</v>
      </c>
      <c r="G8" s="8" t="s">
        <v>10</v>
      </c>
      <c r="H8" s="7" t="s">
        <v>11</v>
      </c>
      <c r="I8" s="6" t="s">
        <v>12</v>
      </c>
      <c r="J8" s="7" t="s">
        <v>10</v>
      </c>
      <c r="K8" s="7" t="s">
        <v>11</v>
      </c>
      <c r="L8" s="7" t="s">
        <v>15</v>
      </c>
      <c r="M8" s="6" t="s">
        <v>12</v>
      </c>
    </row>
    <row r="9" spans="1:13" ht="12.75">
      <c r="A9" s="9" t="s">
        <v>16</v>
      </c>
      <c r="B9" s="10"/>
      <c r="C9" s="9" t="s">
        <v>17</v>
      </c>
      <c r="D9" s="9" t="s">
        <v>18</v>
      </c>
      <c r="E9" s="9" t="s">
        <v>19</v>
      </c>
      <c r="F9" s="10" t="s">
        <v>16</v>
      </c>
      <c r="G9" s="11" t="s">
        <v>17</v>
      </c>
      <c r="H9" s="9" t="s">
        <v>18</v>
      </c>
      <c r="I9" s="10" t="s">
        <v>16</v>
      </c>
      <c r="J9" s="9" t="s">
        <v>17</v>
      </c>
      <c r="K9" s="9" t="s">
        <v>18</v>
      </c>
      <c r="L9" s="9" t="s">
        <v>17</v>
      </c>
      <c r="M9" s="10" t="s">
        <v>16</v>
      </c>
    </row>
    <row r="10" spans="1:13" ht="12.75">
      <c r="A10" s="2" t="s">
        <v>20</v>
      </c>
      <c r="B10" s="2" t="s">
        <v>21</v>
      </c>
      <c r="C10" s="2">
        <v>23692</v>
      </c>
      <c r="D10" s="2">
        <v>62</v>
      </c>
      <c r="E10" s="2">
        <v>750</v>
      </c>
      <c r="F10" s="2">
        <v>0</v>
      </c>
      <c r="G10" s="2">
        <v>0</v>
      </c>
      <c r="H10" s="2">
        <v>0</v>
      </c>
      <c r="I10" s="2">
        <v>0</v>
      </c>
      <c r="J10" s="2">
        <v>32082</v>
      </c>
      <c r="K10" s="2">
        <v>0</v>
      </c>
      <c r="L10" s="2">
        <v>0</v>
      </c>
      <c r="M10" s="2">
        <v>16048</v>
      </c>
    </row>
    <row r="11" spans="1:13" ht="12.75">
      <c r="A11" s="2" t="s">
        <v>22</v>
      </c>
      <c r="B11" s="2" t="s">
        <v>23</v>
      </c>
      <c r="C11" s="2">
        <v>88473</v>
      </c>
      <c r="D11" s="2">
        <v>0</v>
      </c>
      <c r="E11" s="2">
        <v>2625</v>
      </c>
      <c r="F11" s="2">
        <v>0</v>
      </c>
      <c r="G11" s="2">
        <v>0</v>
      </c>
      <c r="H11" s="2">
        <v>0</v>
      </c>
      <c r="I11" s="2">
        <v>0</v>
      </c>
      <c r="J11" s="2">
        <v>35792</v>
      </c>
      <c r="K11" s="2">
        <v>0</v>
      </c>
      <c r="L11" s="2">
        <v>2912</v>
      </c>
      <c r="M11" s="2">
        <v>11838</v>
      </c>
    </row>
    <row r="12" spans="1:13" ht="12.75">
      <c r="A12" s="2" t="s">
        <v>24</v>
      </c>
      <c r="B12" s="2" t="s">
        <v>25</v>
      </c>
      <c r="C12" s="2">
        <v>15338</v>
      </c>
      <c r="D12" s="2">
        <v>0</v>
      </c>
      <c r="E12" s="2">
        <v>750</v>
      </c>
      <c r="F12" s="2">
        <v>0</v>
      </c>
      <c r="G12" s="2">
        <v>0</v>
      </c>
      <c r="H12" s="2">
        <v>0</v>
      </c>
      <c r="I12" s="2">
        <v>0</v>
      </c>
      <c r="J12" s="2">
        <v>29475</v>
      </c>
      <c r="K12" s="2">
        <v>0</v>
      </c>
      <c r="L12" s="2">
        <v>0</v>
      </c>
      <c r="M12" s="2">
        <v>14712</v>
      </c>
    </row>
    <row r="13" spans="1:13" ht="12.75">
      <c r="A13" s="2" t="s">
        <v>26</v>
      </c>
      <c r="B13" s="2" t="s">
        <v>27</v>
      </c>
      <c r="C13" s="2">
        <v>67417</v>
      </c>
      <c r="D13" s="2">
        <v>8002</v>
      </c>
      <c r="E13" s="2">
        <v>6285</v>
      </c>
      <c r="F13" s="2">
        <v>0</v>
      </c>
      <c r="G13" s="2">
        <v>0</v>
      </c>
      <c r="H13" s="2">
        <v>0</v>
      </c>
      <c r="I13" s="2">
        <v>0</v>
      </c>
      <c r="J13" s="2">
        <v>3159</v>
      </c>
      <c r="K13" s="2">
        <v>155</v>
      </c>
      <c r="L13" s="2">
        <v>0</v>
      </c>
      <c r="M13" s="2">
        <v>1688</v>
      </c>
    </row>
    <row r="14" spans="1:13" ht="12.75">
      <c r="A14" s="2" t="s">
        <v>28</v>
      </c>
      <c r="B14" s="2" t="s">
        <v>29</v>
      </c>
      <c r="C14" s="2">
        <v>19031</v>
      </c>
      <c r="D14" s="2">
        <v>1550</v>
      </c>
      <c r="E14" s="2">
        <v>638</v>
      </c>
      <c r="F14" s="2">
        <v>0</v>
      </c>
      <c r="G14" s="2">
        <v>0</v>
      </c>
      <c r="H14" s="2">
        <v>0</v>
      </c>
      <c r="I14" s="2">
        <v>0</v>
      </c>
      <c r="J14" s="2">
        <v>4273</v>
      </c>
      <c r="K14" s="2">
        <v>200</v>
      </c>
      <c r="L14" s="2">
        <v>0</v>
      </c>
      <c r="M14" s="2">
        <v>3288</v>
      </c>
    </row>
    <row r="15" spans="1:13" ht="12.75">
      <c r="A15" s="2" t="s">
        <v>30</v>
      </c>
      <c r="B15" s="2" t="s">
        <v>31</v>
      </c>
      <c r="C15" s="2">
        <v>7472</v>
      </c>
      <c r="D15" s="2">
        <v>0</v>
      </c>
      <c r="E15" s="2">
        <v>647</v>
      </c>
      <c r="F15" s="2">
        <v>0</v>
      </c>
      <c r="G15" s="2">
        <v>0</v>
      </c>
      <c r="H15" s="2">
        <v>0</v>
      </c>
      <c r="I15" s="2">
        <v>0</v>
      </c>
      <c r="J15" s="2">
        <v>3879</v>
      </c>
      <c r="K15" s="2">
        <v>0</v>
      </c>
      <c r="L15" s="2">
        <v>0</v>
      </c>
      <c r="M15" s="2">
        <v>1608</v>
      </c>
    </row>
    <row r="16" spans="1:13" ht="12.75">
      <c r="A16" s="17">
        <v>30</v>
      </c>
      <c r="B16" s="2" t="s">
        <v>33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 t="s">
        <v>34</v>
      </c>
      <c r="B17" s="2" t="s">
        <v>35</v>
      </c>
      <c r="C17" s="2">
        <v>199906</v>
      </c>
      <c r="D17" s="2">
        <v>5221</v>
      </c>
      <c r="E17" s="2">
        <v>14968</v>
      </c>
      <c r="F17" s="2">
        <v>0</v>
      </c>
      <c r="G17" s="2">
        <v>0</v>
      </c>
      <c r="H17" s="2">
        <v>0</v>
      </c>
      <c r="I17" s="2">
        <v>0</v>
      </c>
      <c r="J17" s="2">
        <v>36787</v>
      </c>
      <c r="K17" s="2">
        <v>638</v>
      </c>
      <c r="L17" s="2">
        <v>0</v>
      </c>
      <c r="M17" s="2">
        <v>16450</v>
      </c>
    </row>
    <row r="18" spans="1:13" ht="12.75">
      <c r="A18" s="2" t="s">
        <v>36</v>
      </c>
      <c r="B18" s="2" t="s">
        <v>37</v>
      </c>
      <c r="C18" s="2">
        <v>11574</v>
      </c>
      <c r="D18" s="2">
        <v>0</v>
      </c>
      <c r="E18" s="2">
        <v>563</v>
      </c>
      <c r="F18" s="2">
        <v>0</v>
      </c>
      <c r="G18" s="2">
        <v>0</v>
      </c>
      <c r="H18" s="2">
        <v>0</v>
      </c>
      <c r="I18" s="2">
        <v>0</v>
      </c>
      <c r="J18" s="2">
        <v>6930</v>
      </c>
      <c r="K18" s="2">
        <v>0</v>
      </c>
      <c r="L18" s="2">
        <v>0</v>
      </c>
      <c r="M18" s="2">
        <v>2996</v>
      </c>
    </row>
    <row r="19" spans="1:13" ht="12.75">
      <c r="A19" s="2" t="s">
        <v>38</v>
      </c>
      <c r="B19" s="2" t="s">
        <v>39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214</v>
      </c>
      <c r="K19" s="2">
        <v>0</v>
      </c>
      <c r="L19" s="2">
        <v>0</v>
      </c>
      <c r="M19" s="2">
        <v>214</v>
      </c>
    </row>
    <row r="20" spans="1:13" ht="12.75">
      <c r="A20" s="2" t="s">
        <v>40</v>
      </c>
      <c r="B20" s="2" t="s">
        <v>41</v>
      </c>
      <c r="C20" s="2">
        <v>1650</v>
      </c>
      <c r="D20" s="2">
        <v>0</v>
      </c>
      <c r="E20" s="2">
        <v>188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12.75">
      <c r="A21" s="2" t="s">
        <v>42</v>
      </c>
      <c r="B21" s="2" t="s">
        <v>43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2041</v>
      </c>
      <c r="K21" s="2">
        <v>0</v>
      </c>
      <c r="L21" s="2">
        <v>0</v>
      </c>
      <c r="M21" s="2">
        <v>1284</v>
      </c>
    </row>
    <row r="22" spans="1:13" ht="12.75">
      <c r="A22" s="2" t="s">
        <v>44</v>
      </c>
      <c r="B22" s="2" t="s">
        <v>45</v>
      </c>
      <c r="C22" s="2">
        <v>375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856</v>
      </c>
      <c r="K22" s="2">
        <v>0</v>
      </c>
      <c r="L22" s="2">
        <v>0</v>
      </c>
      <c r="M22" s="2">
        <v>428</v>
      </c>
    </row>
    <row r="23" spans="1:13" ht="12.75">
      <c r="A23" s="2" t="s">
        <v>239</v>
      </c>
      <c r="B23" s="2" t="s">
        <v>240</v>
      </c>
      <c r="C23" s="2">
        <v>1875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2.75">
      <c r="A24" s="2" t="s">
        <v>46</v>
      </c>
      <c r="B24" s="2" t="s">
        <v>47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57181</v>
      </c>
      <c r="K24" s="2">
        <v>0</v>
      </c>
      <c r="L24" s="2">
        <v>0</v>
      </c>
      <c r="M24" s="2">
        <v>28373</v>
      </c>
    </row>
    <row r="25" spans="1:13" ht="12.75">
      <c r="A25" s="2" t="s">
        <v>48</v>
      </c>
      <c r="B25" s="2"/>
      <c r="C25" s="2">
        <v>436803</v>
      </c>
      <c r="D25" s="2">
        <v>14835</v>
      </c>
      <c r="E25" s="2">
        <v>27413</v>
      </c>
      <c r="F25" s="2">
        <v>0</v>
      </c>
      <c r="G25" s="2">
        <v>0</v>
      </c>
      <c r="H25" s="2">
        <v>0</v>
      </c>
      <c r="I25" s="2">
        <v>0</v>
      </c>
      <c r="J25" s="2">
        <v>212669</v>
      </c>
      <c r="K25" s="2">
        <v>993</v>
      </c>
      <c r="L25" s="2">
        <v>2912</v>
      </c>
      <c r="M25" s="2">
        <v>98927</v>
      </c>
    </row>
    <row r="26" spans="10:13" ht="12.75">
      <c r="J26" s="39">
        <f>SUM(J10:J24)</f>
        <v>212669</v>
      </c>
      <c r="K26" s="39">
        <f>SUM(K10:K24)</f>
        <v>993</v>
      </c>
      <c r="L26" s="39">
        <f>SUM(L10:L24)</f>
        <v>2912</v>
      </c>
      <c r="M26" s="39">
        <f>SUM(M10:M24)</f>
        <v>98927</v>
      </c>
    </row>
    <row r="27" spans="10:13" ht="12.75">
      <c r="J27" s="39">
        <f>+J25-J26</f>
        <v>0</v>
      </c>
      <c r="K27" s="39">
        <f>+K25-K26</f>
        <v>0</v>
      </c>
      <c r="L27" s="39">
        <f>+L25-L26</f>
        <v>0</v>
      </c>
      <c r="M27" s="39">
        <f>+M25-M26</f>
        <v>0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Assessed Tuition FY 96 and FY 97</dc:title>
  <dc:subject/>
  <dc:creator>OBFS Budgeting - University of Illinois</dc:creator>
  <cp:keywords>tuition, fy, 1996, 1997, budgeting, budget, assessed</cp:keywords>
  <dc:description/>
  <cp:lastModifiedBy>OBFS</cp:lastModifiedBy>
  <dcterms:created xsi:type="dcterms:W3CDTF">2011-01-10T23:11:37Z</dcterms:created>
  <dcterms:modified xsi:type="dcterms:W3CDTF">2011-01-10T23:11:38Z</dcterms:modified>
  <cp:category/>
  <cp:version/>
  <cp:contentType/>
  <cp:contentStatus/>
</cp:coreProperties>
</file>