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ester\Desktop\"/>
    </mc:Choice>
  </mc:AlternateContent>
  <bookViews>
    <workbookView xWindow="0" yWindow="0" windowWidth="28800" windowHeight="12300"/>
  </bookViews>
  <sheets>
    <sheet name="Monthly Benefit Accrual" sheetId="1" r:id="rId1"/>
    <sheet name="Single" sheetId="2" r:id="rId2"/>
    <sheet name="Married" sheetId="3" r:id="rId3"/>
  </sheets>
  <calcPr calcId="162913"/>
</workbook>
</file>

<file path=xl/calcChain.xml><?xml version="1.0" encoding="utf-8"?>
<calcChain xmlns="http://schemas.openxmlformats.org/spreadsheetml/2006/main">
  <c r="D7" i="1" l="1"/>
  <c r="D8" i="1" s="1"/>
  <c r="D13" i="1" s="1"/>
  <c r="D9" i="1" l="1"/>
  <c r="D10" i="1" l="1"/>
  <c r="D14" i="1" s="1"/>
  <c r="I8" i="1" l="1"/>
  <c r="I10" i="1" s="1"/>
  <c r="D18" i="1" l="1"/>
  <c r="D19" i="1"/>
</calcChain>
</file>

<file path=xl/comments1.xml><?xml version="1.0" encoding="utf-8"?>
<comments xmlns="http://schemas.openxmlformats.org/spreadsheetml/2006/main">
  <authors>
    <author>pitner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</rPr>
          <t>full amount to be entered, only 1/2 is payable.  Only employees hired prior to July 1, 1991 can have compensabile sick leave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<sst xmlns="http://schemas.openxmlformats.org/spreadsheetml/2006/main" count="23" uniqueCount="21">
  <si>
    <t>IF APPLICABLE</t>
  </si>
  <si>
    <t>MEDICARE GROSS CALCULATION:</t>
  </si>
  <si>
    <t>Hourly Rate</t>
  </si>
  <si>
    <t>SURS</t>
  </si>
  <si>
    <t>Medicare Withholding</t>
  </si>
  <si>
    <t>MARRIED</t>
  </si>
  <si>
    <t>SINGLE</t>
  </si>
  <si>
    <t>Monthly Gross Pay</t>
  </si>
  <si>
    <t>Total Benefit Accruals to be paid</t>
  </si>
  <si>
    <t>MINUS PRE-TAX DEDUCTIONS:</t>
  </si>
  <si>
    <t>Supplemental Rates</t>
  </si>
  <si>
    <t>Monthly Paid Employee</t>
  </si>
  <si>
    <t>Per Allowance Reduction</t>
  </si>
  <si>
    <t>This calculator is for estimating purposes ONLY.  This will calculate net pay based on information entered and will provide a reasonable approximation of net pay.</t>
  </si>
  <si>
    <t>Enter Balance in Hours of Vacation accrued</t>
  </si>
  <si>
    <r>
      <t xml:space="preserve">Enter Balance in Hours of </t>
    </r>
    <r>
      <rPr>
        <b/>
        <sz val="10"/>
        <rFont val="Arial"/>
        <family val="2"/>
      </rPr>
      <t>Compensable Sick</t>
    </r>
    <r>
      <rPr>
        <sz val="10"/>
        <rFont val="Arial"/>
        <family val="2"/>
      </rPr>
      <t xml:space="preserve"> Leave Accrued</t>
    </r>
  </si>
  <si>
    <t>MONTHLY GROSS WAGES</t>
  </si>
  <si>
    <t>TAXABLE GROSS</t>
  </si>
  <si>
    <t>NET PAY WITH SUPPLEMENTAL TAX RATES - NOT SUBJECT TO MEDICARE</t>
  </si>
  <si>
    <t xml:space="preserve">NET PAY WITH SUPPLEMENTAL TAX RATES </t>
  </si>
  <si>
    <t xml:space="preserve">Benefit Accrual Payout NET Calculation - 2020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</si>
</sst>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4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color indexed="6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u/>
      <sz val="12"/>
      <color theme="10"/>
      <name val="Arial"/>
      <family val="2"/>
    </font>
    <font>
      <b/>
      <sz val="20"/>
      <color rgb="FF00B050"/>
      <name val="Arial"/>
      <family val="2"/>
    </font>
    <font>
      <b/>
      <sz val="11"/>
      <name val="Arial"/>
      <family val="2"/>
    </font>
    <font>
      <sz val="10"/>
      <color rgb="FF993300"/>
      <name val="Arial"/>
      <family val="2"/>
    </font>
    <font>
      <b/>
      <sz val="10"/>
      <color rgb="FF9933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8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8" fontId="13" fillId="0" borderId="0" xfId="0" applyNumberFormat="1" applyFont="1" applyProtection="1"/>
    <xf numFmtId="0" fontId="0" fillId="0" borderId="0" xfId="0" applyProtection="1"/>
    <xf numFmtId="8" fontId="13" fillId="0" borderId="0" xfId="0" applyNumberFormat="1" applyFont="1" applyBorder="1" applyProtection="1"/>
    <xf numFmtId="8" fontId="13" fillId="0" borderId="0" xfId="0" applyNumberFormat="1" applyFont="1" applyFill="1" applyBorder="1" applyProtection="1"/>
    <xf numFmtId="0" fontId="10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Fill="1" applyProtection="1"/>
    <xf numFmtId="10" fontId="12" fillId="0" borderId="0" xfId="0" applyNumberFormat="1" applyFont="1" applyProtection="1"/>
    <xf numFmtId="0" fontId="14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8" fontId="0" fillId="0" borderId="0" xfId="0" applyNumberFormat="1" applyProtection="1"/>
    <xf numFmtId="8" fontId="7" fillId="0" borderId="0" xfId="0" applyNumberFormat="1" applyFont="1" applyProtection="1"/>
    <xf numFmtId="8" fontId="5" fillId="0" borderId="0" xfId="0" applyNumberFormat="1" applyFont="1" applyProtection="1"/>
    <xf numFmtId="0" fontId="0" fillId="0" borderId="0" xfId="0" applyFill="1" applyProtection="1"/>
    <xf numFmtId="0" fontId="0" fillId="0" borderId="0" xfId="0" applyAlignment="1" applyProtection="1"/>
    <xf numFmtId="8" fontId="6" fillId="0" borderId="0" xfId="0" applyNumberFormat="1" applyFont="1" applyFill="1" applyProtection="1"/>
    <xf numFmtId="0" fontId="9" fillId="0" borderId="0" xfId="0" applyFo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11" fillId="0" borderId="0" xfId="0" applyFont="1" applyAlignment="1" applyProtection="1"/>
    <xf numFmtId="8" fontId="11" fillId="0" borderId="1" xfId="0" applyNumberFormat="1" applyFont="1" applyBorder="1" applyAlignment="1" applyProtection="1">
      <alignment horizontal="center"/>
    </xf>
    <xf numFmtId="0" fontId="15" fillId="0" borderId="0" xfId="0" applyFont="1" applyProtection="1"/>
    <xf numFmtId="8" fontId="16" fillId="3" borderId="2" xfId="0" applyNumberFormat="1" applyFont="1" applyFill="1" applyBorder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/>
    <xf numFmtId="8" fontId="0" fillId="0" borderId="0" xfId="0" applyNumberFormat="1" applyFill="1" applyBorder="1" applyProtection="1"/>
    <xf numFmtId="0" fontId="11" fillId="0" borderId="0" xfId="0" applyFont="1" applyFill="1" applyBorder="1" applyAlignment="1" applyProtection="1"/>
    <xf numFmtId="0" fontId="18" fillId="0" borderId="0" xfId="0" applyFont="1" applyFill="1" applyBorder="1" applyAlignment="1" applyProtection="1"/>
    <xf numFmtId="0" fontId="11" fillId="0" borderId="0" xfId="0" applyFont="1" applyProtection="1"/>
    <xf numFmtId="0" fontId="3" fillId="0" borderId="0" xfId="0" applyFont="1" applyProtection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0" xfId="0" applyFont="1" applyProtection="1">
      <protection locked="0"/>
    </xf>
    <xf numFmtId="8" fontId="3" fillId="0" borderId="0" xfId="0" applyNumberFormat="1" applyFont="1" applyBorder="1" applyProtection="1"/>
    <xf numFmtId="8" fontId="3" fillId="0" borderId="0" xfId="0" applyNumberFormat="1" applyFont="1" applyFill="1" applyBorder="1" applyProtection="1"/>
    <xf numFmtId="8" fontId="3" fillId="0" borderId="3" xfId="0" applyNumberFormat="1" applyFont="1" applyBorder="1" applyProtection="1"/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/>
    <xf numFmtId="8" fontId="22" fillId="0" borderId="0" xfId="0" applyNumberFormat="1" applyFont="1" applyProtection="1"/>
    <xf numFmtId="8" fontId="22" fillId="0" borderId="0" xfId="0" applyNumberFormat="1" applyFont="1" applyFill="1" applyBorder="1" applyProtection="1"/>
    <xf numFmtId="8" fontId="23" fillId="0" borderId="5" xfId="0" applyNumberFormat="1" applyFont="1" applyBorder="1" applyProtection="1"/>
    <xf numFmtId="0" fontId="21" fillId="0" borderId="0" xfId="0" applyFont="1" applyAlignment="1" applyProtection="1">
      <alignment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8" fontId="0" fillId="0" borderId="0" xfId="0" applyNumberFormat="1" applyFill="1" applyBorder="1" applyAlignment="1" applyProtection="1"/>
    <xf numFmtId="0" fontId="20" fillId="0" borderId="0" xfId="0" applyFont="1" applyAlignment="1" applyProtection="1">
      <alignment horizontal="center"/>
    </xf>
    <xf numFmtId="0" fontId="19" fillId="0" borderId="0" xfId="1" applyFont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selection activeCell="I3" sqref="I3"/>
    </sheetView>
  </sheetViews>
  <sheetFormatPr defaultColWidth="9.140625" defaultRowHeight="12.75" x14ac:dyDescent="0.2"/>
  <cols>
    <col min="1" max="1" width="63.7109375" style="4" customWidth="1"/>
    <col min="2" max="2" width="14.28515625" style="4" customWidth="1"/>
    <col min="3" max="3" width="17.85546875" style="4" customWidth="1"/>
    <col min="4" max="4" width="17.7109375" style="15" customWidth="1"/>
    <col min="5" max="5" width="9.140625" style="4"/>
    <col min="6" max="7" width="9.140625" style="4" customWidth="1"/>
    <col min="8" max="8" width="9.140625" style="4"/>
    <col min="9" max="9" width="14.28515625" style="4" customWidth="1"/>
    <col min="10" max="16384" width="9.140625" style="4"/>
  </cols>
  <sheetData>
    <row r="1" spans="1:9" s="26" customFormat="1" ht="50.25" customHeight="1" x14ac:dyDescent="0.25">
      <c r="A1" s="47" t="s">
        <v>13</v>
      </c>
      <c r="B1" s="47"/>
      <c r="C1" s="47"/>
      <c r="D1" s="47"/>
    </row>
    <row r="2" spans="1:9" s="26" customFormat="1" ht="26.25" customHeight="1" x14ac:dyDescent="0.25">
      <c r="A2" s="52"/>
      <c r="B2" s="52"/>
      <c r="C2" s="52"/>
      <c r="D2" s="52"/>
    </row>
    <row r="3" spans="1:9" s="26" customFormat="1" ht="50.25" customHeight="1" x14ac:dyDescent="0.4">
      <c r="A3" s="51" t="s">
        <v>11</v>
      </c>
      <c r="B3" s="51"/>
      <c r="C3" s="51"/>
      <c r="D3" s="51"/>
      <c r="E3" s="51"/>
      <c r="F3" s="51"/>
    </row>
    <row r="4" spans="1:9" s="21" customFormat="1" ht="34.5" customHeight="1" x14ac:dyDescent="0.4">
      <c r="A4" s="51" t="s">
        <v>20</v>
      </c>
      <c r="B4" s="51"/>
      <c r="C4" s="51"/>
      <c r="D4" s="51"/>
      <c r="E4" s="51"/>
      <c r="F4" s="51"/>
    </row>
    <row r="5" spans="1:9" ht="23.25" customHeight="1" thickBot="1" x14ac:dyDescent="0.25">
      <c r="A5" s="48"/>
      <c r="B5" s="48"/>
      <c r="C5" s="48"/>
      <c r="D5" s="49"/>
    </row>
    <row r="6" spans="1:9" ht="19.5" thickBot="1" x14ac:dyDescent="0.35">
      <c r="A6" s="12" t="s">
        <v>16</v>
      </c>
      <c r="C6" s="15"/>
      <c r="D6" s="1">
        <v>0</v>
      </c>
      <c r="F6" s="7" t="s">
        <v>0</v>
      </c>
      <c r="G6" s="7"/>
      <c r="H6" s="7"/>
      <c r="I6" s="17"/>
    </row>
    <row r="7" spans="1:9" ht="13.5" thickBot="1" x14ac:dyDescent="0.25">
      <c r="A7" s="19" t="s">
        <v>2</v>
      </c>
      <c r="B7" s="37"/>
      <c r="C7" s="15"/>
      <c r="D7" s="3">
        <f>D6/173.33</f>
        <v>0</v>
      </c>
      <c r="F7" s="8" t="s">
        <v>1</v>
      </c>
      <c r="G7" s="8"/>
      <c r="H7" s="8"/>
      <c r="I7" s="17"/>
    </row>
    <row r="8" spans="1:9" ht="13.5" thickBot="1" x14ac:dyDescent="0.25">
      <c r="A8" s="24" t="s">
        <v>14</v>
      </c>
      <c r="B8" s="2"/>
      <c r="C8" s="15"/>
      <c r="D8" s="3">
        <f>(+D7)*B8</f>
        <v>0</v>
      </c>
      <c r="F8" s="9" t="s">
        <v>7</v>
      </c>
      <c r="G8" s="9"/>
      <c r="H8" s="9"/>
      <c r="I8" s="39">
        <f>+D10</f>
        <v>0</v>
      </c>
    </row>
    <row r="9" spans="1:9" ht="13.5" thickBot="1" x14ac:dyDescent="0.25">
      <c r="A9" s="24" t="s">
        <v>15</v>
      </c>
      <c r="B9" s="2"/>
      <c r="C9" s="15"/>
      <c r="D9" s="44">
        <f>(+(D7)*B9)*0.5</f>
        <v>0</v>
      </c>
      <c r="F9" s="10"/>
      <c r="G9" s="10"/>
      <c r="H9" s="10"/>
      <c r="I9" s="40"/>
    </row>
    <row r="10" spans="1:9" ht="13.5" thickBot="1" x14ac:dyDescent="0.25">
      <c r="A10" s="33" t="s">
        <v>8</v>
      </c>
      <c r="B10" s="37"/>
      <c r="C10" s="15"/>
      <c r="D10" s="41">
        <f>+D8+D9</f>
        <v>0</v>
      </c>
      <c r="F10" s="9" t="s">
        <v>4</v>
      </c>
      <c r="H10" s="11">
        <v>1.4500000000000001E-2</v>
      </c>
      <c r="I10" s="39">
        <f>+H10*I8</f>
        <v>0</v>
      </c>
    </row>
    <row r="11" spans="1:9" ht="13.5" thickTop="1" x14ac:dyDescent="0.2">
      <c r="A11" s="19"/>
      <c r="B11" s="37"/>
      <c r="C11" s="15"/>
      <c r="F11" s="8"/>
      <c r="G11" s="8"/>
      <c r="H11" s="8"/>
      <c r="I11" s="5"/>
    </row>
    <row r="12" spans="1:9" x14ac:dyDescent="0.2">
      <c r="A12" s="22" t="s">
        <v>9</v>
      </c>
      <c r="B12" s="13"/>
      <c r="C12" s="20"/>
      <c r="D12" s="16"/>
      <c r="F12" s="9"/>
      <c r="G12" s="9"/>
      <c r="H12" s="9"/>
      <c r="I12" s="6"/>
    </row>
    <row r="13" spans="1:9" x14ac:dyDescent="0.2">
      <c r="A13" s="23" t="s">
        <v>3</v>
      </c>
      <c r="B13" s="14"/>
      <c r="C13" s="16"/>
      <c r="D13" s="45">
        <f>+D8*0.08</f>
        <v>0</v>
      </c>
      <c r="F13" s="9"/>
      <c r="G13" s="9"/>
      <c r="H13" s="9"/>
      <c r="I13" s="6"/>
    </row>
    <row r="14" spans="1:9" ht="43.5" customHeight="1" thickBot="1" x14ac:dyDescent="0.25">
      <c r="A14" s="22" t="s">
        <v>17</v>
      </c>
      <c r="B14" s="37"/>
      <c r="C14" s="37"/>
      <c r="D14" s="46">
        <f>D10-D13</f>
        <v>0</v>
      </c>
    </row>
    <row r="15" spans="1:9" ht="21" thickTop="1" x14ac:dyDescent="0.3">
      <c r="A15" s="37"/>
      <c r="B15" s="21"/>
      <c r="C15" s="37"/>
    </row>
    <row r="16" spans="1:9" s="18" customFormat="1" ht="13.5" thickBot="1" x14ac:dyDescent="0.25">
      <c r="A16" s="37"/>
      <c r="B16" s="37"/>
      <c r="C16" s="37"/>
      <c r="D16" s="15"/>
    </row>
    <row r="17" spans="1:6" ht="13.5" thickBot="1" x14ac:dyDescent="0.25">
      <c r="A17" s="37"/>
      <c r="B17" s="37"/>
      <c r="C17" s="37"/>
      <c r="D17" s="25" t="s">
        <v>10</v>
      </c>
    </row>
    <row r="18" spans="1:6" ht="21" thickBot="1" x14ac:dyDescent="0.35">
      <c r="A18" s="43" t="s">
        <v>19</v>
      </c>
      <c r="B18" s="37"/>
      <c r="C18" s="37"/>
      <c r="D18" s="27">
        <f>D14-(D14*0.22)-(D14*0.0495)-I10</f>
        <v>0</v>
      </c>
    </row>
    <row r="19" spans="1:6" ht="37.5" thickBot="1" x14ac:dyDescent="0.35">
      <c r="A19" s="42" t="s">
        <v>18</v>
      </c>
      <c r="B19" s="19"/>
      <c r="C19" s="37"/>
      <c r="D19" s="27">
        <f>D14-(D14*0.22)-(D14*0.0495)</f>
        <v>0</v>
      </c>
    </row>
    <row r="22" spans="1:6" x14ac:dyDescent="0.2">
      <c r="A22" s="28"/>
      <c r="B22" s="28"/>
      <c r="C22" s="28"/>
      <c r="D22" s="30"/>
      <c r="E22" s="28"/>
      <c r="F22" s="28"/>
    </row>
    <row r="23" spans="1:6" x14ac:dyDescent="0.2">
      <c r="A23" s="28"/>
      <c r="B23" s="28"/>
      <c r="C23" s="28"/>
      <c r="D23" s="30"/>
      <c r="E23" s="28"/>
      <c r="F23" s="28"/>
    </row>
    <row r="24" spans="1:6" x14ac:dyDescent="0.2">
      <c r="A24" s="28"/>
      <c r="B24" s="28"/>
      <c r="C24" s="28"/>
      <c r="D24" s="30"/>
      <c r="E24" s="28"/>
      <c r="F24" s="28"/>
    </row>
    <row r="25" spans="1:6" ht="14.25" customHeight="1" x14ac:dyDescent="0.2">
      <c r="A25" s="28"/>
      <c r="B25" s="28"/>
      <c r="C25" s="28"/>
      <c r="D25" s="30"/>
      <c r="E25" s="28"/>
      <c r="F25" s="28"/>
    </row>
    <row r="26" spans="1:6" x14ac:dyDescent="0.2">
      <c r="A26" s="29"/>
      <c r="B26" s="28"/>
      <c r="C26" s="30"/>
      <c r="D26" s="30"/>
      <c r="E26" s="28"/>
      <c r="F26" s="28"/>
    </row>
    <row r="27" spans="1:6" x14ac:dyDescent="0.2">
      <c r="A27" s="31"/>
      <c r="B27" s="28"/>
      <c r="C27" s="50"/>
      <c r="D27" s="50"/>
      <c r="E27" s="28"/>
      <c r="F27" s="28"/>
    </row>
    <row r="28" spans="1:6" x14ac:dyDescent="0.2">
      <c r="A28" s="31"/>
      <c r="B28" s="28"/>
      <c r="C28" s="50"/>
      <c r="D28" s="50"/>
      <c r="E28" s="28"/>
      <c r="F28" s="28"/>
    </row>
    <row r="29" spans="1:6" x14ac:dyDescent="0.2">
      <c r="A29" s="31"/>
      <c r="B29" s="28"/>
      <c r="C29" s="50"/>
      <c r="D29" s="50"/>
      <c r="E29" s="28"/>
      <c r="F29" s="28"/>
    </row>
    <row r="30" spans="1:6" x14ac:dyDescent="0.2">
      <c r="A30" s="31"/>
      <c r="B30" s="28"/>
      <c r="C30" s="50"/>
      <c r="D30" s="50"/>
      <c r="E30" s="28"/>
      <c r="F30" s="28"/>
    </row>
    <row r="31" spans="1:6" x14ac:dyDescent="0.2">
      <c r="A31" s="31"/>
      <c r="B31" s="28"/>
      <c r="C31" s="50"/>
      <c r="D31" s="50"/>
      <c r="E31" s="28"/>
      <c r="F31" s="28"/>
    </row>
    <row r="32" spans="1:6" x14ac:dyDescent="0.2">
      <c r="A32" s="31"/>
      <c r="B32" s="28"/>
      <c r="C32" s="50"/>
      <c r="D32" s="50"/>
      <c r="E32" s="28"/>
      <c r="F32" s="28"/>
    </row>
    <row r="33" spans="1:6" x14ac:dyDescent="0.2">
      <c r="A33" s="31"/>
      <c r="B33" s="28"/>
      <c r="C33" s="50"/>
      <c r="D33" s="50"/>
      <c r="E33" s="28"/>
      <c r="F33" s="28"/>
    </row>
    <row r="34" spans="1:6" x14ac:dyDescent="0.2">
      <c r="A34" s="31"/>
      <c r="B34" s="28"/>
      <c r="C34" s="50"/>
      <c r="D34" s="50"/>
      <c r="E34" s="28"/>
      <c r="F34" s="28"/>
    </row>
    <row r="35" spans="1:6" x14ac:dyDescent="0.2">
      <c r="A35" s="31"/>
      <c r="B35" s="28"/>
      <c r="C35" s="50"/>
      <c r="D35" s="50"/>
      <c r="E35" s="28"/>
      <c r="F35" s="28"/>
    </row>
    <row r="36" spans="1:6" x14ac:dyDescent="0.2">
      <c r="A36" s="31"/>
      <c r="B36" s="28"/>
      <c r="C36" s="50"/>
      <c r="D36" s="50"/>
      <c r="E36" s="28"/>
      <c r="F36" s="28"/>
    </row>
    <row r="37" spans="1:6" x14ac:dyDescent="0.2">
      <c r="A37" s="31"/>
      <c r="B37" s="28"/>
      <c r="C37" s="50"/>
      <c r="D37" s="50"/>
      <c r="E37" s="28"/>
      <c r="F37" s="28"/>
    </row>
    <row r="38" spans="1:6" x14ac:dyDescent="0.2">
      <c r="A38" s="32"/>
      <c r="B38" s="28"/>
      <c r="C38" s="50"/>
      <c r="D38" s="50"/>
      <c r="E38" s="28"/>
      <c r="F38" s="28"/>
    </row>
    <row r="39" spans="1:6" x14ac:dyDescent="0.2">
      <c r="A39" s="31"/>
      <c r="B39" s="28"/>
      <c r="C39" s="50"/>
      <c r="D39" s="50"/>
      <c r="E39" s="28"/>
      <c r="F39" s="28"/>
    </row>
    <row r="40" spans="1:6" x14ac:dyDescent="0.2">
      <c r="A40" s="28"/>
      <c r="B40" s="28"/>
      <c r="C40" s="28"/>
      <c r="D40" s="30"/>
      <c r="E40" s="28"/>
      <c r="F40" s="28"/>
    </row>
    <row r="42" spans="1:6" x14ac:dyDescent="0.2">
      <c r="A42" s="19"/>
      <c r="C42" s="15"/>
    </row>
    <row r="43" spans="1:6" x14ac:dyDescent="0.2">
      <c r="A43" s="19"/>
    </row>
  </sheetData>
  <sheetProtection selectLockedCells="1"/>
  <mergeCells count="18">
    <mergeCell ref="C39:D39"/>
    <mergeCell ref="C31:D31"/>
    <mergeCell ref="C32:D32"/>
    <mergeCell ref="C33:D33"/>
    <mergeCell ref="C34:D34"/>
    <mergeCell ref="C35:D35"/>
    <mergeCell ref="C36:D36"/>
    <mergeCell ref="C38:D38"/>
    <mergeCell ref="A1:D1"/>
    <mergeCell ref="A5:D5"/>
    <mergeCell ref="C37:D37"/>
    <mergeCell ref="A4:F4"/>
    <mergeCell ref="C27:D27"/>
    <mergeCell ref="A3:F3"/>
    <mergeCell ref="A2:D2"/>
    <mergeCell ref="C28:D28"/>
    <mergeCell ref="C29:D29"/>
    <mergeCell ref="C30:D30"/>
  </mergeCells>
  <phoneticPr fontId="0" type="noConversion"/>
  <pageMargins left="0.75" right="0.75" top="1" bottom="1" header="0.5" footer="0.5"/>
  <pageSetup scale="73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7" sqref="B17"/>
    </sheetView>
  </sheetViews>
  <sheetFormatPr defaultColWidth="9.140625" defaultRowHeight="12.75" x14ac:dyDescent="0.2"/>
  <cols>
    <col min="1" max="16384" width="9.140625" style="4"/>
  </cols>
  <sheetData>
    <row r="1" spans="1:6" x14ac:dyDescent="0.2">
      <c r="A1" s="38" t="s">
        <v>6</v>
      </c>
      <c r="B1" s="36"/>
      <c r="C1" s="36">
        <v>350</v>
      </c>
      <c r="D1" s="34" t="s">
        <v>12</v>
      </c>
      <c r="E1" s="37" t="s">
        <v>12</v>
      </c>
      <c r="F1" s="37"/>
    </row>
    <row r="2" spans="1:6" x14ac:dyDescent="0.2">
      <c r="A2" s="36"/>
      <c r="B2" s="36"/>
      <c r="C2" s="36"/>
      <c r="D2" s="35"/>
      <c r="E2" s="35"/>
      <c r="F2" s="37"/>
    </row>
    <row r="3" spans="1:6" x14ac:dyDescent="0.2">
      <c r="A3" s="36"/>
      <c r="B3" s="36"/>
      <c r="C3" s="36">
        <v>0</v>
      </c>
      <c r="D3" s="35"/>
      <c r="E3" s="35"/>
      <c r="F3" s="37"/>
    </row>
    <row r="4" spans="1:6" x14ac:dyDescent="0.2">
      <c r="A4" s="36"/>
      <c r="B4" s="36"/>
      <c r="C4" s="36"/>
      <c r="D4" s="35"/>
      <c r="E4" s="35"/>
      <c r="F4" s="37"/>
    </row>
    <row r="5" spans="1:6" x14ac:dyDescent="0.2">
      <c r="A5" s="36">
        <v>317</v>
      </c>
      <c r="B5" s="36">
        <v>0</v>
      </c>
      <c r="C5" s="36">
        <v>0.1</v>
      </c>
      <c r="D5" s="35"/>
      <c r="E5" s="35"/>
      <c r="F5" s="37"/>
    </row>
    <row r="6" spans="1:6" x14ac:dyDescent="0.2">
      <c r="A6" s="36"/>
      <c r="B6" s="36"/>
      <c r="C6" s="36"/>
      <c r="D6" s="35"/>
      <c r="E6" s="35"/>
      <c r="F6" s="37"/>
    </row>
    <row r="7" spans="1:6" x14ac:dyDescent="0.2">
      <c r="A7" s="36">
        <v>1125</v>
      </c>
      <c r="B7" s="36">
        <v>80.8</v>
      </c>
      <c r="C7" s="36">
        <v>0.12</v>
      </c>
      <c r="D7" s="35"/>
      <c r="E7" s="35"/>
      <c r="F7" s="37"/>
    </row>
    <row r="8" spans="1:6" x14ac:dyDescent="0.2">
      <c r="A8" s="36"/>
      <c r="B8" s="36"/>
      <c r="C8" s="36"/>
      <c r="D8" s="35"/>
      <c r="E8" s="35"/>
      <c r="F8" s="37"/>
    </row>
    <row r="9" spans="1:6" x14ac:dyDescent="0.2">
      <c r="A9" s="36">
        <v>3606</v>
      </c>
      <c r="B9" s="36">
        <v>378.52</v>
      </c>
      <c r="C9" s="36">
        <v>0.22</v>
      </c>
      <c r="D9" s="35"/>
      <c r="E9" s="35"/>
      <c r="F9" s="37"/>
    </row>
    <row r="10" spans="1:6" x14ac:dyDescent="0.2">
      <c r="A10" s="36"/>
      <c r="B10" s="36"/>
      <c r="C10" s="36"/>
      <c r="D10" s="35"/>
      <c r="E10" s="35"/>
      <c r="F10" s="37"/>
    </row>
    <row r="11" spans="1:6" x14ac:dyDescent="0.2">
      <c r="A11" s="36">
        <v>7333</v>
      </c>
      <c r="B11" s="36">
        <v>1198.46</v>
      </c>
      <c r="C11" s="36">
        <v>0.24</v>
      </c>
      <c r="D11" s="35"/>
      <c r="E11" s="35"/>
      <c r="F11" s="37"/>
    </row>
    <row r="12" spans="1:6" x14ac:dyDescent="0.2">
      <c r="A12" s="36"/>
      <c r="B12" s="36"/>
      <c r="C12" s="36"/>
      <c r="D12" s="35"/>
      <c r="E12" s="35"/>
      <c r="F12" s="37"/>
    </row>
    <row r="13" spans="1:6" x14ac:dyDescent="0.2">
      <c r="A13" s="36">
        <v>13710</v>
      </c>
      <c r="B13" s="36">
        <v>2728.94</v>
      </c>
      <c r="C13" s="36">
        <v>0.32</v>
      </c>
      <c r="D13" s="35"/>
      <c r="E13" s="35"/>
      <c r="F13" s="37"/>
    </row>
    <row r="14" spans="1:6" x14ac:dyDescent="0.2">
      <c r="A14" s="36"/>
      <c r="B14" s="36"/>
      <c r="C14" s="36"/>
      <c r="D14" s="35"/>
      <c r="E14" s="35"/>
      <c r="F14" s="37"/>
    </row>
    <row r="15" spans="1:6" x14ac:dyDescent="0.2">
      <c r="A15" s="36">
        <v>17325</v>
      </c>
      <c r="B15" s="36">
        <v>3885.74</v>
      </c>
      <c r="C15" s="36">
        <v>0.35</v>
      </c>
      <c r="D15" s="35"/>
      <c r="E15" s="35"/>
      <c r="F15" s="37"/>
    </row>
    <row r="16" spans="1:6" ht="15.75" customHeight="1" x14ac:dyDescent="0.2">
      <c r="A16" s="37"/>
      <c r="B16" s="37"/>
      <c r="C16" s="37"/>
      <c r="D16" s="37"/>
      <c r="E16" s="37"/>
      <c r="F16" s="37"/>
    </row>
    <row r="17" spans="1:6" x14ac:dyDescent="0.2">
      <c r="A17" s="37">
        <v>42842</v>
      </c>
      <c r="B17" s="37">
        <v>12816.69</v>
      </c>
      <c r="C17" s="37">
        <v>0.37</v>
      </c>
      <c r="D17" s="37"/>
      <c r="E17" s="37"/>
      <c r="F17" s="37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18" sqref="H18"/>
    </sheetView>
  </sheetViews>
  <sheetFormatPr defaultColWidth="9.140625" defaultRowHeight="12.75" x14ac:dyDescent="0.2"/>
  <cols>
    <col min="1" max="16384" width="9.140625" style="4"/>
  </cols>
  <sheetData>
    <row r="1" spans="1:7" x14ac:dyDescent="0.2">
      <c r="A1" s="38" t="s">
        <v>5</v>
      </c>
      <c r="B1" s="36"/>
      <c r="C1" s="36"/>
      <c r="D1" s="36">
        <v>350</v>
      </c>
      <c r="E1" s="37" t="s">
        <v>12</v>
      </c>
      <c r="F1" s="37"/>
      <c r="G1" s="37"/>
    </row>
    <row r="2" spans="1:7" x14ac:dyDescent="0.2">
      <c r="A2" s="36"/>
      <c r="B2" s="36"/>
      <c r="C2" s="36"/>
      <c r="D2" s="36"/>
      <c r="E2" s="35"/>
      <c r="F2" s="37"/>
      <c r="G2" s="37"/>
    </row>
    <row r="3" spans="1:7" x14ac:dyDescent="0.2">
      <c r="A3" s="36">
        <v>0</v>
      </c>
      <c r="B3" s="36"/>
      <c r="C3" s="36"/>
      <c r="D3" s="36">
        <v>0</v>
      </c>
      <c r="E3" s="35"/>
      <c r="F3" s="37"/>
      <c r="G3" s="37"/>
    </row>
    <row r="4" spans="1:7" x14ac:dyDescent="0.2">
      <c r="A4" s="36"/>
      <c r="B4" s="36"/>
      <c r="C4" s="36"/>
      <c r="D4" s="36"/>
      <c r="E4" s="35"/>
      <c r="F4" s="37"/>
      <c r="G4" s="37"/>
    </row>
    <row r="5" spans="1:7" x14ac:dyDescent="0.2">
      <c r="A5" s="36">
        <v>983</v>
      </c>
      <c r="B5" s="36"/>
      <c r="C5" s="36">
        <v>0</v>
      </c>
      <c r="D5" s="36">
        <v>0.1</v>
      </c>
      <c r="E5" s="35"/>
      <c r="F5" s="37"/>
      <c r="G5" s="37"/>
    </row>
    <row r="6" spans="1:7" x14ac:dyDescent="0.2">
      <c r="A6" s="36"/>
      <c r="B6" s="36"/>
      <c r="C6" s="36"/>
      <c r="D6" s="36"/>
      <c r="E6" s="35"/>
      <c r="F6" s="37"/>
      <c r="G6" s="37"/>
    </row>
    <row r="7" spans="1:7" x14ac:dyDescent="0.2">
      <c r="A7" s="36">
        <v>2600</v>
      </c>
      <c r="B7" s="36"/>
      <c r="C7" s="36">
        <v>161.69999999999999</v>
      </c>
      <c r="D7" s="36">
        <v>0.12</v>
      </c>
      <c r="E7" s="35"/>
      <c r="F7" s="37"/>
      <c r="G7" s="37"/>
    </row>
    <row r="8" spans="1:7" x14ac:dyDescent="0.2">
      <c r="A8" s="36"/>
      <c r="B8" s="36"/>
      <c r="C8" s="36"/>
      <c r="D8" s="36"/>
      <c r="E8" s="35"/>
      <c r="F8" s="37"/>
      <c r="G8" s="37"/>
    </row>
    <row r="9" spans="1:7" x14ac:dyDescent="0.2">
      <c r="A9" s="36">
        <v>7563</v>
      </c>
      <c r="B9" s="36"/>
      <c r="C9" s="36">
        <v>757.26</v>
      </c>
      <c r="D9" s="36">
        <v>0.22</v>
      </c>
      <c r="E9" s="35"/>
      <c r="F9" s="37"/>
      <c r="G9" s="37"/>
    </row>
    <row r="10" spans="1:7" x14ac:dyDescent="0.2">
      <c r="A10" s="36"/>
      <c r="B10" s="36"/>
      <c r="C10" s="36"/>
      <c r="D10" s="36"/>
      <c r="E10" s="35"/>
      <c r="F10" s="37"/>
      <c r="G10" s="37"/>
    </row>
    <row r="11" spans="1:7" x14ac:dyDescent="0.2">
      <c r="A11" s="36">
        <v>15017</v>
      </c>
      <c r="B11" s="36"/>
      <c r="C11" s="36">
        <v>2397.14</v>
      </c>
      <c r="D11" s="36">
        <v>0.24</v>
      </c>
      <c r="E11" s="35"/>
      <c r="F11" s="37"/>
      <c r="G11" s="37"/>
    </row>
    <row r="12" spans="1:7" x14ac:dyDescent="0.2">
      <c r="A12" s="36"/>
      <c r="B12" s="36"/>
      <c r="C12" s="36"/>
      <c r="D12" s="36"/>
      <c r="E12" s="35"/>
      <c r="F12" s="37"/>
      <c r="G12" s="37"/>
    </row>
    <row r="13" spans="1:7" x14ac:dyDescent="0.2">
      <c r="A13" s="36">
        <v>27771</v>
      </c>
      <c r="B13" s="36"/>
      <c r="C13" s="36">
        <v>5458.1</v>
      </c>
      <c r="D13" s="36">
        <v>0.32</v>
      </c>
      <c r="E13" s="35"/>
      <c r="F13" s="37"/>
      <c r="G13" s="37"/>
    </row>
    <row r="14" spans="1:7" x14ac:dyDescent="0.2">
      <c r="A14" s="36"/>
      <c r="B14" s="36"/>
      <c r="C14" s="36"/>
      <c r="D14" s="36"/>
      <c r="E14" s="35"/>
      <c r="F14" s="37"/>
      <c r="G14" s="37"/>
    </row>
    <row r="15" spans="1:7" x14ac:dyDescent="0.2">
      <c r="A15" s="36">
        <v>35000</v>
      </c>
      <c r="B15" s="36"/>
      <c r="C15" s="36">
        <v>7771.38</v>
      </c>
      <c r="D15" s="36">
        <v>0.35</v>
      </c>
      <c r="E15" s="35"/>
      <c r="F15" s="37"/>
      <c r="G15" s="37"/>
    </row>
    <row r="16" spans="1:7" x14ac:dyDescent="0.2">
      <c r="A16" s="37"/>
      <c r="B16" s="37"/>
      <c r="C16" s="37"/>
      <c r="D16" s="37"/>
      <c r="E16" s="37"/>
      <c r="F16" s="37"/>
      <c r="G16" s="37"/>
    </row>
    <row r="17" spans="1:7" x14ac:dyDescent="0.2">
      <c r="A17" s="37">
        <v>52013</v>
      </c>
      <c r="B17" s="35"/>
      <c r="C17" s="37">
        <v>13725.93</v>
      </c>
      <c r="D17" s="37">
        <v>0.37</v>
      </c>
      <c r="E17" s="37"/>
      <c r="F17" s="37"/>
      <c r="G17" s="3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Benefit Accrual</vt:lpstr>
      <vt:lpstr>Single</vt:lpstr>
      <vt:lpstr>Married</vt:lpstr>
    </vt:vector>
  </TitlesOfParts>
  <Company>OBFS/University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Terminal Benefits Net Pay Calculator</dc:title>
  <dc:creator>OBFS Payroll - University of Illinois</dc:creator>
  <cp:keywords>monthly, paid, employee, terminal, benefit, net, calculation, calculator</cp:keywords>
  <cp:lastModifiedBy>Hester, Kassaundra</cp:lastModifiedBy>
  <cp:lastPrinted>2010-01-11T22:10:41Z</cp:lastPrinted>
  <dcterms:created xsi:type="dcterms:W3CDTF">2004-12-21T18:46:34Z</dcterms:created>
  <dcterms:modified xsi:type="dcterms:W3CDTF">2020-02-04T18:29:00Z</dcterms:modified>
</cp:coreProperties>
</file>